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europe.sharepoint.com/sites/DATA/Shared Documents/Areas/Transparency/New Service inv and List of services/2026/Public/"/>
    </mc:Choice>
  </mc:AlternateContent>
  <xr:revisionPtr revIDLastSave="0" documentId="8_{4B3D61EA-5103-4EEF-A6CF-D04FE42A340A}" xr6:coauthVersionLast="47" xr6:coauthVersionMax="47" xr10:uidLastSave="{00000000-0000-0000-0000-000000000000}"/>
  <bookViews>
    <workbookView xWindow="-120" yWindow="-120" windowWidth="29040" windowHeight="15720" xr2:uid="{ECA0ABE9-91B1-4783-8F30-09938392B129}"/>
  </bookViews>
  <sheets>
    <sheet name="New LNG serv inv " sheetId="4" r:id="rId1"/>
    <sheet name="Statistics" sheetId="3" r:id="rId2"/>
    <sheet name="Sheet1" sheetId="5" state="hidden" r:id="rId3"/>
  </sheets>
  <definedNames>
    <definedName name="_xlnm._FilterDatabase" localSheetId="0" hidden="1">'New LNG serv inv '!$A$1:$AI$8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45" i="4" l="1"/>
  <c r="P8" i="3" s="1"/>
  <c r="AJ144" i="4"/>
  <c r="AJ111" i="4"/>
  <c r="P6" i="3" s="1"/>
  <c r="AJ75" i="4"/>
  <c r="P4" i="3" s="1"/>
  <c r="AJ44" i="4"/>
  <c r="P2" i="3" s="1"/>
  <c r="AJ143" i="4"/>
  <c r="O8" i="3" s="1"/>
  <c r="AJ142" i="4"/>
  <c r="AJ109" i="4"/>
  <c r="O6" i="3" s="1"/>
  <c r="AJ73" i="4"/>
  <c r="O4" i="3" s="1"/>
  <c r="AJ42" i="4"/>
  <c r="O2" i="3" s="1"/>
  <c r="AJ107" i="4"/>
  <c r="N6" i="3" s="1"/>
  <c r="AJ71" i="4"/>
  <c r="N4" i="3" s="1"/>
  <c r="AJ40" i="4"/>
  <c r="N2" i="3" s="1"/>
  <c r="AJ141" i="4"/>
  <c r="N8" i="3" s="1"/>
  <c r="AJ140" i="4"/>
  <c r="P3" i="3" l="1"/>
  <c r="O9" i="3"/>
  <c r="O3" i="3"/>
  <c r="P7" i="3"/>
  <c r="P5" i="3"/>
  <c r="O7" i="3"/>
  <c r="O5" i="3"/>
  <c r="P9" i="3"/>
  <c r="AJ69" i="4"/>
  <c r="AI134" i="4" l="1"/>
  <c r="M4" i="3" l="1"/>
  <c r="N5" i="3" s="1"/>
  <c r="AJ38" i="4"/>
  <c r="M2" i="3" s="1"/>
  <c r="N3" i="3" s="1"/>
  <c r="AJ139" i="4"/>
  <c r="M8" i="3" s="1"/>
  <c r="N9" i="3" s="1"/>
  <c r="AJ138" i="4"/>
  <c r="AJ105" i="4"/>
  <c r="M6" i="3" s="1"/>
  <c r="N7" i="3" s="1"/>
  <c r="AE134" i="4" l="1"/>
  <c r="AD134" i="4"/>
  <c r="AJ137" i="4" l="1"/>
  <c r="L8" i="3" s="1"/>
  <c r="M9" i="3" s="1"/>
  <c r="AJ136" i="4"/>
  <c r="AJ103" i="4"/>
  <c r="L6" i="3" s="1"/>
  <c r="M7" i="3" s="1"/>
  <c r="AJ67" i="4"/>
  <c r="L4" i="3" s="1"/>
  <c r="M5" i="3" s="1"/>
  <c r="AJ36" i="4"/>
  <c r="L2" i="3" s="1"/>
  <c r="M3" i="3" s="1"/>
  <c r="AJ98" i="4"/>
  <c r="AJ100" i="4"/>
  <c r="AJ133" i="4" l="1"/>
  <c r="J8" i="3" s="1"/>
  <c r="AJ131" i="4"/>
  <c r="I8" i="3" s="1"/>
  <c r="AJ129" i="4"/>
  <c r="H8" i="3" s="1"/>
  <c r="AJ127" i="4"/>
  <c r="G8" i="3" s="1"/>
  <c r="AJ125" i="4"/>
  <c r="F8" i="3" s="1"/>
  <c r="AJ123" i="4"/>
  <c r="E8" i="3" s="1"/>
  <c r="AJ121" i="4"/>
  <c r="D8" i="3" s="1"/>
  <c r="AJ119" i="4"/>
  <c r="C8" i="3" s="1"/>
  <c r="AJ117" i="4"/>
  <c r="B8" i="3" s="1"/>
  <c r="AJ101" i="4"/>
  <c r="K6" i="3" s="1"/>
  <c r="L7" i="3" s="1"/>
  <c r="AJ99" i="4"/>
  <c r="J6" i="3" s="1"/>
  <c r="AJ97" i="4"/>
  <c r="I6" i="3" s="1"/>
  <c r="AJ95" i="4"/>
  <c r="H6" i="3" s="1"/>
  <c r="AJ93" i="4"/>
  <c r="G6" i="3" s="1"/>
  <c r="AJ91" i="4"/>
  <c r="F6" i="3" s="1"/>
  <c r="AJ89" i="4"/>
  <c r="E6" i="3" s="1"/>
  <c r="AJ87" i="4"/>
  <c r="D6" i="3" s="1"/>
  <c r="AJ85" i="4"/>
  <c r="C6" i="3" s="1"/>
  <c r="AJ83" i="4"/>
  <c r="AJ65" i="4"/>
  <c r="K4" i="3" s="1"/>
  <c r="L5" i="3" s="1"/>
  <c r="AJ63" i="4"/>
  <c r="J4" i="3" s="1"/>
  <c r="AJ61" i="4"/>
  <c r="I4" i="3" s="1"/>
  <c r="AJ59" i="4"/>
  <c r="H4" i="3" s="1"/>
  <c r="AJ57" i="4"/>
  <c r="G4" i="3" s="1"/>
  <c r="AJ55" i="4"/>
  <c r="F4" i="3" s="1"/>
  <c r="AJ53" i="4"/>
  <c r="E4" i="3" s="1"/>
  <c r="AJ51" i="4"/>
  <c r="D4" i="3" s="1"/>
  <c r="AJ34" i="4"/>
  <c r="K2" i="3" s="1"/>
  <c r="L3" i="3" s="1"/>
  <c r="AJ32" i="4"/>
  <c r="J2" i="3" s="1"/>
  <c r="AJ30" i="4"/>
  <c r="I2" i="3" s="1"/>
  <c r="AJ28" i="4"/>
  <c r="H2" i="3" s="1"/>
  <c r="AJ26" i="4"/>
  <c r="G2" i="3" s="1"/>
  <c r="AJ24" i="4"/>
  <c r="F2" i="3" s="1"/>
  <c r="AJ22" i="4"/>
  <c r="E2" i="3" s="1"/>
  <c r="AJ20" i="4"/>
  <c r="D2" i="3" s="1"/>
  <c r="AJ18" i="4"/>
  <c r="C2" i="3" s="1"/>
  <c r="AJ16" i="4"/>
  <c r="B2" i="3" s="1"/>
  <c r="J7" i="3" l="1"/>
  <c r="G5" i="3"/>
  <c r="C9" i="3"/>
  <c r="E7" i="3"/>
  <c r="H5" i="3"/>
  <c r="J5" i="3"/>
  <c r="C3" i="3"/>
  <c r="I7" i="3"/>
  <c r="D3" i="3"/>
  <c r="E3" i="3"/>
  <c r="K7" i="3"/>
  <c r="H3" i="3"/>
  <c r="I5" i="3"/>
  <c r="J3" i="3"/>
  <c r="K5" i="3"/>
  <c r="H9" i="3"/>
  <c r="E5" i="3"/>
  <c r="F5" i="3"/>
  <c r="F3" i="3"/>
  <c r="G3" i="3"/>
  <c r="I3" i="3"/>
  <c r="K3" i="3"/>
  <c r="AJ134" i="4"/>
  <c r="I9" i="3"/>
  <c r="F7" i="3"/>
  <c r="D7" i="3"/>
  <c r="J9" i="3"/>
  <c r="D9" i="3"/>
  <c r="G7" i="3"/>
  <c r="E9" i="3"/>
  <c r="H7" i="3"/>
  <c r="F9" i="3"/>
  <c r="G9" i="3"/>
  <c r="AJ135" i="4"/>
  <c r="K8" i="3" s="1"/>
  <c r="K9" i="3" l="1"/>
  <c r="L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tc={77FB6E5A-F581-42A0-805F-95EF65AC7488}</author>
    <author>tc={8A708A43-D584-47EE-9F28-BAAE38B066D7}</author>
    <author>tc={13E5959B-667D-43E4-9544-B7C130167343}</author>
    <author>tc={8A609B3F-F559-4248-A606-281B51F49719}</author>
    <author>tc={27B3A8FD-0E2D-4EF6-A4DE-64E5D5B44C14}</author>
    <author>tc={22BE2196-836F-42B2-82D5-5BA50AC39B91}</author>
    <author>tc={FE98809A-3F61-432A-AF17-60234E473EE4}</author>
    <author>tc={1709DB78-EB41-4A60-AC10-993185AFE637}</author>
    <author>tc={C633D292-8318-4D1D-8A1C-CC1559AF7357}</author>
    <author>tc={4DECC25C-1F72-4D0E-9A13-7C4FA179A37F}</author>
    <author>tc={DA14481B-BA49-4F30-999A-1255710EF726}</author>
    <author>tc={C23E55C4-7DA1-48D3-9E59-62FB8BD69856}</author>
    <author>tc={28DA1F99-89F4-49C3-94E5-92DAA3E88D15}</author>
    <author>tc={33DB42A2-9E69-44E6-B46D-B0EC14F5AB86}</author>
    <author>tc={02D669FE-B431-4182-9FCF-0E47FE61B3A8}</author>
    <author>tc={1F2B077C-BBE1-453A-8519-9632893C2313}</author>
    <author>tc={088BF818-78AD-430A-8351-53EE2DDA0318}</author>
    <author>tc={355B25F1-00B7-4EF1-B435-077BD9B68101}</author>
    <author>tc={418832DE-F318-46CA-9906-7E4A1E98AD73}</author>
    <author>tc={BE6FAE1D-2FCC-40EC-9B57-8D70331195FC}</author>
    <author>tc={28935ABE-03AC-4BB6-9E50-E03D2AA31F02}</author>
    <author>tc={BFB8FB68-C733-404D-A4EE-0FB685FAE4E4}</author>
    <author>tc={DA3E78F4-5D6C-4856-B8CC-76F0CDA32C19}</author>
    <author>tc={B38A03B3-F4FF-4BAC-BE53-0B8494189542}</author>
    <author>tc={4B04902B-E602-44FD-AA56-8BF15C891E11}</author>
    <author>tc={C977965D-C353-4A02-B08D-3A36374799CA}</author>
    <author>tc={69F4ED8C-4D03-4949-A6ED-13EAC61359D8}</author>
    <author>tc={67ABB069-E24B-4FCA-922C-52AC11F0C129}</author>
    <author>tc={F9BC44D6-F397-40C7-BAC5-665DC8D5C0C8}</author>
    <author>tc={158AEA9C-ADD6-418C-AC34-12CDB29DD11E}</author>
    <author>tc={20AB21B9-DBAC-4589-8D5C-3566D37DC605}</author>
    <author>tc={FE8C0A7F-2ACD-48B0-B4AD-0CF417C89CD3}</author>
    <author>tc={25ACEAAF-D3CF-424D-9024-3902B4127EA3}</author>
    <author>tc={132498A5-46C1-415B-9FDE-22F7DA9FB1C5}</author>
    <author>tc={897B9B7B-2B73-49B2-ACE0-55EC8164B0E2}</author>
    <author>tc={51AACB56-9EC1-46E2-87E2-90203F7F2AAC}</author>
    <author>tc={40379813-672B-449F-896D-D361B2EACCC3}</author>
    <author>tc={B50429D2-DC7C-4AD6-B91A-393C7322E6BB}</author>
    <author>tc={7957C931-C08C-4525-BC0C-6AF06877EFDF}</author>
    <author>tc={0BACF40C-4051-485D-8AFB-2D806D3728D2}</author>
    <author>tc={0BCFA2C9-2D44-46DB-84E2-3A9494E6E39E}</author>
    <author>tc={7F1A21CC-68AE-4071-BC80-9E411555EA94}</author>
    <author>tc={8A05B0E3-A994-4D92-83ED-8664686EBA0A}</author>
    <author>tc={878F23B8-2013-486E-AB03-B2717AC878A9}</author>
    <author>tc={50528507-F245-4CAA-95DA-EC341E09F6B7}</author>
    <author>tc={714A814F-5D79-445C-9888-80A7E83A832B}</author>
    <author>tc={DD146E46-238B-430F-BCED-6EA7DF325A5D}</author>
    <author>tc={A2E7650A-9CF3-4380-92E1-0BA09B76A2A6}</author>
    <author>tc={FF50992C-CA8F-414F-8C1F-72131087A5B2}</author>
    <author>tc={BD11B484-EF45-4362-AFF3-A21AC8DD74C8}</author>
  </authors>
  <commentList>
    <comment ref="S7" authorId="0" shapeId="0" xr:uid="{77FB6E5A-F581-42A0-805F-95EF65AC748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Offshore LNG Toscana
</t>
      </text>
    </comment>
    <comment ref="W7" authorId="1" shapeId="0" xr:uid="{8A708A43-D584-47EE-9F28-BAAE38B066D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Klaipeda FSRU Independence LNG terminal
Owner: Höegh LNG
Charterer:  Klaipedos Nafta
</t>
      </text>
    </comment>
    <comment ref="AG8" authorId="2" shapeId="0" xr:uid="{13E5959B-667D-43E4-9544-B7C13016734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Facility pending start-up authorisation by the government according to Royal Decree-Law 13/2012. Construction has been completed and the government will grant the start-up authorization when the capacity is required.
</t>
      </text>
    </comment>
    <comment ref="K12" authorId="3" shapeId="0" xr:uid="{8A609B3F-F559-4248-A606-281B51F49719}">
      <text>
        <t>[Threaded comment]
Your version of Excel allows you to read this threaded comment; however, any edits to it will get removed if the file is opened in a newer version of Excel. Learn more: https://go.microsoft.com/fwlink/?linkid=870924
Comment:
    Provision of service is technically feasible, but no regulatory framework yet in place</t>
      </text>
    </comment>
    <comment ref="L12" authorId="4" shapeId="0" xr:uid="{27B3A8FD-0E2D-4EF6-A4DE-64E5D5B44C14}">
      <text>
        <t>[Threaded comment]
Your version of Excel allows you to read this threaded comment; however, any edits to it will get removed if the file is opened in a newer version of Excel. Learn more: https://go.microsoft.com/fwlink/?linkid=870924
Comment:
    Provision of service is technically feasible, but no regulatory framework yet in place</t>
      </text>
    </comment>
    <comment ref="W12" authorId="5" shapeId="0" xr:uid="{22BE2196-836F-42B2-82D5-5BA50AC39B91}">
      <text>
        <t>[Threaded comment]
Your version of Excel allows you to read this threaded comment; however, any edits to it will get removed if the file is opened in a newer version of Excel. Learn more: https://go.microsoft.com/fwlink/?linkid=870924
Comment:
    5000 unless agreed otherwise</t>
      </text>
    </comment>
    <comment ref="W14" authorId="6" shapeId="0" xr:uid="{FE98809A-3F61-432A-AF17-60234E473EE4}">
      <text>
        <t>[Threaded comment]
Your version of Excel allows you to read this threaded comment; however, any edits to it will get removed if the file is opened in a newer version of Excel. Learn more: https://go.microsoft.com/fwlink/?linkid=870924
Comment:
    9000 when LNG regasification is not performed during LNG reload</t>
      </text>
    </comment>
    <comment ref="Y19" authorId="7" shapeId="0" xr:uid="{1709DB78-EB41-4A60-AC10-993185AFE637}">
      <text>
        <t>[Threaded comment]
Your version of Excel allows you to read this threaded comment; however, any edits to it will get removed if the file is opened in a newer version of Excel. Learn more: https://go.microsoft.com/fwlink/?linkid=870924
Comment:
    start mid 2013</t>
      </text>
    </comment>
    <comment ref="AB33" authorId="8" shapeId="0" xr:uid="{C633D292-8318-4D1D-8A1C-CC1559AF7357}">
      <text>
        <t>[Threaded comment]
Your version of Excel allows you to read this threaded comment; however, any edits to it will get removed if the file is opened in a newer version of Excel. Learn more: https://go.microsoft.com/fwlink/?linkid=870924
Comment:
    GU: Gassing Up</t>
      </text>
    </comment>
    <comment ref="F35" authorId="9" shapeId="0" xr:uid="{4DECC25C-1F72-4D0E-9A13-7C4FA179A37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small scale loadings deducted
</t>
      </text>
    </comment>
    <comment ref="AH35" authorId="10" shapeId="0" xr:uid="{DA14481B-BA49-4F30-999A-1255710EF72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operations is taking into account all the loading operations considering gassingup, cooling down and loading operations also in small scale ships.</t>
      </text>
    </comment>
    <comment ref="AH36" authorId="11" shapeId="0" xr:uid="{C23E55C4-7DA1-48D3-9E59-62FB8BD6985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LNG volume (m3) does not include the quantity uses in gassing up or cooling down.</t>
      </text>
    </comment>
    <comment ref="F37" authorId="12" shapeId="0" xr:uid="{28DA1F99-89F4-49C3-94E5-92DAA3E88D1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small scale loadings deducted
</t>
      </text>
    </comment>
    <comment ref="AH37" authorId="13" shapeId="0" xr:uid="{33DB42A2-9E69-44E6-B46D-B0EC14F5AB8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operations is taking into account all the loading operations considering gassingup, cooling down and loading operations also in small scale ships.</t>
      </text>
    </comment>
    <comment ref="AH38" authorId="14" shapeId="0" xr:uid="{02D669FE-B431-4182-9FCF-0E47FE61B3A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LNG volume (m3) does not include the quantity uses in gassing up or cooling down.</t>
      </text>
    </comment>
    <comment ref="F39" authorId="15" shapeId="0" xr:uid="{1F2B077C-BBE1-453A-8519-9632893C231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small scale loadings deducted
</t>
      </text>
    </comment>
    <comment ref="AH39" authorId="16" shapeId="0" xr:uid="{088BF818-78AD-430A-8351-53EE2DDA031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operations is taking into account all the loading operations considering gassingup, cooling down and loading operations also in small scale ships.</t>
      </text>
    </comment>
    <comment ref="AH40" authorId="17" shapeId="0" xr:uid="{355B25F1-00B7-4EF1-B435-077BD9B6810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LNG volume (m3) does not include the quantity uses in gassing up or cooling down.</t>
      </text>
    </comment>
    <comment ref="F41" authorId="18" shapeId="0" xr:uid="{418832DE-F318-46CA-9906-7E4A1E98AD7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small scale loadings deducted
</t>
      </text>
    </comment>
    <comment ref="AH41" authorId="19" shapeId="0" xr:uid="{BE6FAE1D-2FCC-40EC-9B57-8D70331195F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operations is taking into account all the loading operations considering gassingup, cooling down and loading operations also in small scale ships.</t>
      </text>
    </comment>
    <comment ref="AH42" authorId="20" shapeId="0" xr:uid="{28935ABE-03AC-4BB6-9E50-E03D2AA31F02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LNG volume (m3) does not include the quantity uses in gassing up or cooling down.</t>
      </text>
    </comment>
    <comment ref="F43" authorId="21" shapeId="0" xr:uid="{BFB8FB68-C733-404D-A4EE-0FB685FAE4E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small scale loadings deducted
</t>
      </text>
    </comment>
    <comment ref="AH43" authorId="22" shapeId="0" xr:uid="{DA3E78F4-5D6C-4856-B8CC-76F0CDA32C19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operations is taking into account all the loading operations considering gassingup, cooling down and loading operations also in small scale ships.</t>
      </text>
    </comment>
    <comment ref="AH44" authorId="23" shapeId="0" xr:uid="{B38A03B3-F4FF-4BAC-BE53-0B8494189542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LNG volume (m3) does not include the quantity uses in gassing up or cooling down.</t>
      </text>
    </comment>
    <comment ref="Y61" authorId="24" shapeId="0" xr:uid="{4B04902B-E602-44FD-AA56-8BF15C891E11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reload</t>
      </text>
    </comment>
    <comment ref="Y63" authorId="25" shapeId="0" xr:uid="{C977965D-C353-4A02-B08D-3A36374799CA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reload</t>
      </text>
    </comment>
    <comment ref="I78" authorId="26" shapeId="0" xr:uid="{69F4ED8C-4D03-4949-A6ED-13EAC61359D8}">
      <text>
        <t>[Threaded comment]
Your version of Excel allows you to read this threaded comment; however, any edits to it will get removed if the file is opened in a newer version of Excel. Learn more: https://go.microsoft.com/fwlink/?linkid=870924
Comment:
    Q3 2019</t>
      </text>
    </comment>
    <comment ref="F79" authorId="27" shapeId="0" xr:uid="{67ABB069-E24B-4FCA-922C-52AC11F0C129}">
      <text>
        <t>[Threaded comment]
Your version of Excel allows you to read this threaded comment; however, any edits to it will get removed if the file is opened in a newer version of Excel. Learn more: https://go.microsoft.com/fwlink/?linkid=870924
Comment:
    'The existing large scale jetty has been adapted to 
accommodate small scale LNG vessels (from 5 000 m3).
The terminal is also evaluating the opportunity to construct an 
additional jetty for small-scale vessels.</t>
      </text>
    </comment>
    <comment ref="K79" authorId="28" shapeId="0" xr:uid="{F9BC44D6-F397-40C7-BAC5-665DC8D5C0C8}">
      <text>
        <t>[Threaded comment]
Your version of Excel allows you to read this threaded comment; however, any edits to it will get removed if the file is opened in a newer version of Excel. Learn more: https://go.microsoft.com/fwlink/?linkid=870924
Comment:
    Under study for vessels with capacities from 1,000 m3 to 20,000 m3
Estimated completion / start-up: 2023</t>
      </text>
    </comment>
    <comment ref="L79" authorId="29" shapeId="0" xr:uid="{158AEA9C-ADD6-418C-AC34-12CDB29DD11E}">
      <text>
        <t>[Threaded comment]
Your version of Excel allows you to read this threaded comment; however, any edits to it will get removed if the file is opened in a newer version of Excel. Learn more: https://go.microsoft.com/fwlink/?linkid=870924
Comment:
    Under study for vessels with capacities from 1,000 m3 to 20,000 m3
Estimated completion / start-up: 2023</t>
      </text>
    </comment>
    <comment ref="T79" authorId="30" shapeId="0" xr:uid="{20AB21B9-DBAC-4589-8D5C-3566D37DC605}">
      <text>
        <t>[Threaded comment]
Your version of Excel allows you to read this threaded comment; however, any edits to it will get removed if the file is opened in a newer version of Excel. Learn more: https://go.microsoft.com/fwlink/?linkid=870924
Comment:
    Feasibility study completed 
FID expected by the end of 2020</t>
      </text>
    </comment>
    <comment ref="H86" authorId="31" shapeId="0" xr:uid="{FE8C0A7F-2ACD-48B0-B4AD-0CF417C89CD3}">
      <text>
        <t>[Threaded comment]
Your version of Excel allows you to read this threaded comment; however, any edits to it will get removed if the file is opened in a newer version of Excel. Learn more: https://go.microsoft.com/fwlink/?linkid=870924
Comment:
    available since 2013</t>
      </text>
    </comment>
    <comment ref="Y86" authorId="32" shapeId="0" xr:uid="{25ACEAAF-D3CF-424D-9024-3902B4127EA3}">
      <text>
        <t>[Threaded comment]
Your version of Excel allows you to read this threaded comment; however, any edits to it will get removed if the file is opened in a newer version of Excel. Learn more: https://go.microsoft.com/fwlink/?linkid=870924
Comment:
    start mid 2013</t>
      </text>
    </comment>
    <comment ref="X114" authorId="33" shapeId="0" xr:uid="{132498A5-46C1-415B-9FDE-22F7DA9FB1C5}">
      <text>
        <t>[Threaded comment]
Your version of Excel allows you to read this threaded comment; however, any edits to it will get removed if the file is opened in a newer version of Excel. Learn more: https://go.microsoft.com/fwlink/?linkid=870924
Comment:
    Corrected value: 1 truck slot 1,5hr</t>
      </text>
    </comment>
    <comment ref="Y114" authorId="34" shapeId="0" xr:uid="{897B9B7B-2B73-49B2-ACE0-55EC8164B0E2}">
      <text>
        <t>[Threaded comment]
Your version of Excel allows you to read this threaded comment; however, any edits to it will get removed if the file is opened in a newer version of Excel. Learn more: https://go.microsoft.com/fwlink/?linkid=870924
Comment:
    16 x 2
12 x 1</t>
      </text>
    </comment>
    <comment ref="G115" authorId="35" shapeId="0" xr:uid="{51AACB56-9EC1-46E2-87E2-90203F7F2AAC}">
      <text>
        <t>[Threaded comment]
Your version of Excel allows you to read this threaded comment; however, any edits to it will get removed if the file is opened in a newer version of Excel. Learn more: https://go.microsoft.com/fwlink/?linkid=870924
Comment:
     up to 60 (3 bays)</t>
      </text>
    </comment>
    <comment ref="H115" authorId="36" shapeId="0" xr:uid="{40379813-672B-449F-896D-D361B2EACCC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up to 60 (3 bays) </t>
      </text>
    </comment>
    <comment ref="I115" authorId="37" shapeId="0" xr:uid="{B50429D2-DC7C-4AD6-B91A-393C7322E6B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up to 100 (5 bays) </t>
      </text>
    </comment>
    <comment ref="T115" authorId="38" shapeId="0" xr:uid="{7957C931-C08C-4525-BC0C-6AF06877EFDF}">
      <text>
        <t>[Threaded comment]
Your version of Excel allows you to read this threaded comment; however, any edits to it will get removed if the file is opened in a newer version of Excel. Learn more: https://go.microsoft.com/fwlink/?linkid=870924
Comment:
    Feasibility study completed; FID expected by the end of 2020</t>
      </text>
    </comment>
    <comment ref="AC116" authorId="39" shapeId="0" xr:uid="{0BACF40C-4051-485D-8AFB-2D806D3728D2}">
      <text>
        <t>[Threaded comment]
Your version of Excel allows you to read this threaded comment; however, any edits to it will get removed if the file is opened in a newer version of Excel. Learn more: https://go.microsoft.com/fwlink/?linkid=870924
Comment:
    unavailable from Dec 2010 to Nov 2014</t>
      </text>
    </comment>
    <comment ref="AC118" authorId="40" shapeId="0" xr:uid="{0BCFA2C9-2D44-46DB-84E2-3A9494E6E39E}">
      <text>
        <t>[Threaded comment]
Your version of Excel allows you to read this threaded comment; however, any edits to it will get removed if the file is opened in a newer version of Excel. Learn more: https://go.microsoft.com/fwlink/?linkid=870924
Comment:
    unavailable from Dec 2010 to Nov 2014</t>
      </text>
    </comment>
    <comment ref="G120" authorId="41" shapeId="0" xr:uid="{7F1A21CC-68AE-4071-BC80-9E411555EA94}">
      <text>
        <t>[Threaded comment]
Your version of Excel allows you to read this threaded comment; however, any edits to it will get removed if the file is opened in a newer version of Excel. Learn more: https://go.microsoft.com/fwlink/?linkid=870924
Comment:
    started in 2013</t>
      </text>
    </comment>
    <comment ref="AC120" authorId="42" shapeId="0" xr:uid="{8A05B0E3-A994-4D92-83ED-8664686EBA0A}">
      <text>
        <t>[Threaded comment]
Your version of Excel allows you to read this threaded comment; however, any edits to it will get removed if the file is opened in a newer version of Excel. Learn more: https://go.microsoft.com/fwlink/?linkid=870924
Comment:
    unavailable from Dec 2010 to Nov 2014</t>
      </text>
    </comment>
    <comment ref="H122" authorId="43" shapeId="0" xr:uid="{878F23B8-2013-486E-AB03-B2717AC878A9}">
      <text>
        <t>[Threaded comment]
Your version of Excel allows you to read this threaded comment; however, any edits to it will get removed if the file is opened in a newer version of Excel. Learn more: https://go.microsoft.com/fwlink/?linkid=870924
Comment:
    started in  2014</t>
      </text>
    </comment>
    <comment ref="Y122" authorId="44" shapeId="0" xr:uid="{50528507-F245-4CAA-95DA-EC341E09F6B7}">
      <text>
        <t>[Threaded comment]
Your version of Excel allows you to read this threaded comment; however, any edits to it will get removed if the file is opened in a newer version of Excel. Learn more: https://go.microsoft.com/fwlink/?linkid=870924
Comment:
    as from beginning 2014</t>
      </text>
    </comment>
    <comment ref="AC122" authorId="45" shapeId="0" xr:uid="{714A814F-5D79-445C-9888-80A7E83A832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Unavailable from Dec 2010 to Nov 2014
</t>
      </text>
    </comment>
    <comment ref="AA126" authorId="46" shapeId="0" xr:uid="{DD146E46-238B-430F-BCED-6EA7DF325A5D}">
      <text>
        <t>[Threaded comment]
Your version of Excel allows you to read this threaded comment; however, any edits to it will get removed if the file is opened in a newer version of Excel. Learn more: https://go.microsoft.com/fwlink/?linkid=870924
Comment:
    available from 3Q2016</t>
      </text>
    </comment>
    <comment ref="I132" authorId="47" shapeId="0" xr:uid="{A2E7650A-9CF3-4380-92E1-0BA09B76A2A6}">
      <text>
        <t>[Threaded comment]
Your version of Excel allows you to read this threaded comment; however, any edits to it will get removed if the file is opened in a newer version of Excel. Learn more: https://go.microsoft.com/fwlink/?linkid=870924
Comment:
    started 2019</t>
      </text>
    </comment>
    <comment ref="G148" authorId="48" shapeId="0" xr:uid="{FF50992C-CA8F-414F-8C1F-72131087A5B2}">
      <text>
        <t>[Threaded comment]
Your version of Excel allows you to read this threaded comment; however, any edits to it will get removed if the file is opened in a newer version of Excel. Learn more: https://go.microsoft.com/fwlink/?linkid=870924
Comment:
    railaway available</t>
      </text>
    </comment>
    <comment ref="H148" authorId="49" shapeId="0" xr:uid="{BD11B484-EF45-4362-AFF3-A21AC8DD74C8}">
      <text>
        <t>[Threaded comment]
Your version of Excel allows you to read this threaded comment; however, any edits to it will get removed if the file is opened in a newer version of Excel. Learn more: https://go.microsoft.com/fwlink/?linkid=870924
Comment:
    railaway available</t>
      </text>
    </comment>
  </commentList>
</comments>
</file>

<file path=xl/sharedStrings.xml><?xml version="1.0" encoding="utf-8"?>
<sst xmlns="http://schemas.openxmlformats.org/spreadsheetml/2006/main" count="821" uniqueCount="174">
  <si>
    <t>New LNG Services Inventory</t>
  </si>
  <si>
    <t>Columns marked in orange mean no data provided</t>
  </si>
  <si>
    <t>Country</t>
  </si>
  <si>
    <t>Belgium</t>
  </si>
  <si>
    <t>Croatia</t>
  </si>
  <si>
    <t>Finland</t>
  </si>
  <si>
    <t>France</t>
  </si>
  <si>
    <t>Greece</t>
  </si>
  <si>
    <t>Germany</t>
  </si>
  <si>
    <t>Italy</t>
  </si>
  <si>
    <t>Lithuania</t>
  </si>
  <si>
    <t>The
Netherlands</t>
  </si>
  <si>
    <t>Poland</t>
  </si>
  <si>
    <t>Portugal</t>
  </si>
  <si>
    <t>Spain</t>
  </si>
  <si>
    <t>Company</t>
  </si>
  <si>
    <t>Fluxys</t>
  </si>
  <si>
    <t>Croatia LNG</t>
  </si>
  <si>
    <t>Oy (Inkoo FSRU)</t>
  </si>
  <si>
    <t>Dunkerque LNG</t>
  </si>
  <si>
    <t>Elengy</t>
  </si>
  <si>
    <t>Fosmax LNG</t>
  </si>
  <si>
    <t>TELS - CLOSED</t>
  </si>
  <si>
    <t>DESFA</t>
  </si>
  <si>
    <t>GASTRADE</t>
  </si>
  <si>
    <t>DE Energy Terminal</t>
  </si>
  <si>
    <t>DE Regas</t>
  </si>
  <si>
    <t>ADRIATIC LNG</t>
  </si>
  <si>
    <t>OLT</t>
  </si>
  <si>
    <t>SNAM  ET</t>
  </si>
  <si>
    <t>KN Energies</t>
  </si>
  <si>
    <t>Gate terminal</t>
  </si>
  <si>
    <t>EemsEnergy
Terminal</t>
  </si>
  <si>
    <t>GAZ-SYSTEM S.A.</t>
  </si>
  <si>
    <t>REN Atlantico</t>
  </si>
  <si>
    <t>BBG</t>
  </si>
  <si>
    <t>Enagas</t>
  </si>
  <si>
    <t>Reganosa</t>
  </si>
  <si>
    <t>Saggas</t>
  </si>
  <si>
    <t>Facility location</t>
  </si>
  <si>
    <t>Zeebrugge</t>
  </si>
  <si>
    <t>Krk</t>
  </si>
  <si>
    <t>Inkoo</t>
  </si>
  <si>
    <t>Dunkerque</t>
  </si>
  <si>
    <t>Montoir de Bretagne</t>
  </si>
  <si>
    <t>Fos Tonkin</t>
  </si>
  <si>
    <t>Fos Cavaou</t>
  </si>
  <si>
    <t>Revithoussa</t>
  </si>
  <si>
    <t>Alexandropoulis</t>
  </si>
  <si>
    <t>Brunsbutel (DE)</t>
  </si>
  <si>
    <t>Stade (DE)</t>
  </si>
  <si>
    <t>Wilhelmshaven (DE)</t>
  </si>
  <si>
    <t>Wilhelmshaven 2 (DE)</t>
  </si>
  <si>
    <t>Mukran (FSRU Neptune)</t>
  </si>
  <si>
    <t>Rovigo</t>
  </si>
  <si>
    <t>Livorno</t>
  </si>
  <si>
    <t>Panigaglia</t>
  </si>
  <si>
    <t>Piombino</t>
  </si>
  <si>
    <t>Ravenna</t>
  </si>
  <si>
    <t>Klaipeda
LNG terminal     Reload station</t>
  </si>
  <si>
    <t>Rotterdam</t>
  </si>
  <si>
    <t>Eemshaven</t>
  </si>
  <si>
    <t>Swinoujscie</t>
  </si>
  <si>
    <t>Sines</t>
  </si>
  <si>
    <t>Bilbao</t>
  </si>
  <si>
    <t>Barcelona</t>
  </si>
  <si>
    <t>Cartagena</t>
  </si>
  <si>
    <t>Huelva</t>
  </si>
  <si>
    <t>El Musel</t>
  </si>
  <si>
    <t>Mugardos</t>
  </si>
  <si>
    <t>Sagunto</t>
  </si>
  <si>
    <t>Reloading (all size ships)</t>
  </si>
  <si>
    <t>yes</t>
  </si>
  <si>
    <t>yes*</t>
  </si>
  <si>
    <t>no</t>
  </si>
  <si>
    <r>
      <t>min. ship size:
m</t>
    </r>
    <r>
      <rPr>
        <vertAlign val="superscript"/>
        <sz val="11"/>
        <color theme="0"/>
        <rFont val="Calibri"/>
        <family val="2"/>
      </rPr>
      <t>3</t>
    </r>
    <r>
      <rPr>
        <sz val="11"/>
        <color theme="0"/>
        <rFont val="Calibri"/>
        <family val="2"/>
      </rPr>
      <t xml:space="preserve"> LNG</t>
    </r>
  </si>
  <si>
    <t>Ongoing study</t>
  </si>
  <si>
    <t>min. authorized 5,000</t>
  </si>
  <si>
    <t>undefined</t>
  </si>
  <si>
    <t>Any size</t>
  </si>
  <si>
    <t>comment</t>
  </si>
  <si>
    <t>Technical study/vetting carried out for every vessel</t>
  </si>
  <si>
    <t xml:space="preserve">under study for smaller vessels </t>
  </si>
  <si>
    <t xml:space="preserve">smaller vessels on a case-by-case basis </t>
  </si>
  <si>
    <t>*Technically feasible…</t>
  </si>
  <si>
    <t>Under permitting</t>
  </si>
  <si>
    <t>5000 unless agreed...</t>
  </si>
  <si>
    <t xml:space="preserve"> </t>
  </si>
  <si>
    <t>under study for smaller vessels</t>
  </si>
  <si>
    <r>
      <t>Capacity: (LNG) m</t>
    </r>
    <r>
      <rPr>
        <vertAlign val="superscript"/>
        <sz val="11"/>
        <color theme="0"/>
        <rFont val="Calibri"/>
        <family val="2"/>
      </rPr>
      <t>3</t>
    </r>
    <r>
      <rPr>
        <sz val="11"/>
        <color theme="0"/>
        <rFont val="Calibri"/>
        <family val="2"/>
      </rPr>
      <t>/h</t>
    </r>
  </si>
  <si>
    <t>250-500</t>
  </si>
  <si>
    <t>1,000 - 4,000</t>
  </si>
  <si>
    <t>Subject to technical parameters and agreed upon</t>
  </si>
  <si>
    <t>9000 when ….</t>
  </si>
  <si>
    <t>Depending which berth is used.</t>
  </si>
  <si>
    <t>No.</t>
  </si>
  <si>
    <t>-</t>
  </si>
  <si>
    <r>
      <t>m</t>
    </r>
    <r>
      <rPr>
        <vertAlign val="superscript"/>
        <sz val="11"/>
        <color theme="0"/>
        <rFont val="Calibri"/>
        <family val="2"/>
      </rPr>
      <t xml:space="preserve">3 </t>
    </r>
    <r>
      <rPr>
        <sz val="11"/>
        <color theme="0"/>
        <rFont val="Calibri"/>
        <family val="2"/>
      </rPr>
      <t>LNG</t>
    </r>
  </si>
  <si>
    <t>1 (cooldown)</t>
  </si>
  <si>
    <t>m3 LNG</t>
  </si>
  <si>
    <t>2 (Cooldown)</t>
  </si>
  <si>
    <t>1 GU+Cooldown</t>
  </si>
  <si>
    <t>Transshipment</t>
  </si>
  <si>
    <t>120,000 / 500</t>
  </si>
  <si>
    <t>under study</t>
  </si>
  <si>
    <t>Min. 120,000 m3 ship for unloading and min. 500 m3 ship  for loading</t>
  </si>
  <si>
    <t>We do not have two jetty so this kind of operation must be done like a unloading in a FSRU.</t>
  </si>
  <si>
    <t>incl. in reload</t>
  </si>
  <si>
    <t>Small-scale ship loadings</t>
  </si>
  <si>
    <t xml:space="preserve">
</t>
  </si>
  <si>
    <t>Jetty adapted in 2020</t>
  </si>
  <si>
    <t>estimated start-up: 2026</t>
  </si>
  <si>
    <t>subject to compatibility process</t>
  </si>
  <si>
    <t>The facility to perform bunkering operation (hoses, …) will be ready at the end of 2023</t>
  </si>
  <si>
    <t>1 000 / 4 000</t>
  </si>
  <si>
    <t>max. 900</t>
  </si>
  <si>
    <t>1.500/3.500</t>
  </si>
  <si>
    <t>depending on vessel´s size</t>
  </si>
  <si>
    <t>capacity max., depending on vessel and if the operation is carried out with LNG arms or hoses</t>
  </si>
  <si>
    <t>Truck loading</t>
  </si>
  <si>
    <t>Capacity: nb slots/d**</t>
  </si>
  <si>
    <t>32 (2 bays)</t>
  </si>
  <si>
    <t>15 (1 bay)</t>
  </si>
  <si>
    <t>28 (2 bays)</t>
  </si>
  <si>
    <t>56 (4 bays)</t>
  </si>
  <si>
    <t>6 - 10 (1 bay)</t>
  </si>
  <si>
    <t>8 (mon - fri)</t>
  </si>
  <si>
    <t>80 (5 bays)</t>
  </si>
  <si>
    <t xml:space="preserve"> 40 (2 bays)</t>
  </si>
  <si>
    <t>36 (3 bays)</t>
  </si>
  <si>
    <t>17 (1 bay)</t>
  </si>
  <si>
    <t>58 (3 bays)</t>
  </si>
  <si>
    <t>30 (2 bays)</t>
  </si>
  <si>
    <t>35 (2 bays)</t>
  </si>
  <si>
    <t xml:space="preserve">3 slots per day, but limited to 500 per year </t>
  </si>
  <si>
    <t>up to 50 possible if required</t>
  </si>
  <si>
    <t>up to 40 possible if required</t>
  </si>
  <si>
    <t>up to 80 possible if required</t>
  </si>
  <si>
    <t>Commercial Operation began end of 2023</t>
  </si>
  <si>
    <t>- Start of service in 2025
- Increase of capacity (up to 24/d mon-fri) under evaluation</t>
  </si>
  <si>
    <t>11 066</t>
  </si>
  <si>
    <t>449 097</t>
  </si>
  <si>
    <t>]</t>
  </si>
  <si>
    <t>10 907</t>
  </si>
  <si>
    <t>452 390</t>
  </si>
  <si>
    <t>Rail loading</t>
  </si>
  <si>
    <t>Comment</t>
  </si>
  <si>
    <t>Available since 09/2020</t>
  </si>
  <si>
    <t>Available since 02/2023: integrated service (logistic + truck loading slots) from remote intermodal platforms</t>
  </si>
  <si>
    <t>Included in truckloading slots</t>
  </si>
  <si>
    <t>Test of rail logistics from Fos</t>
  </si>
  <si>
    <t>**Truck Loading Capacity</t>
  </si>
  <si>
    <t xml:space="preserve">Capacity expressed in number of slots per day. Moreover, the number of bays is specified in brackets. </t>
  </si>
  <si>
    <t>Description of new services:</t>
  </si>
  <si>
    <t>Reloading</t>
  </si>
  <si>
    <r>
      <t>Transfer of LNG from the  LNG reservoirs of the terminal into a vessel (</t>
    </r>
    <r>
      <rPr>
        <u/>
        <sz val="11"/>
        <color theme="1"/>
        <rFont val="Calibri"/>
        <family val="2"/>
      </rPr>
      <t>large and small scale</t>
    </r>
    <r>
      <rPr>
        <sz val="11"/>
        <color theme="1"/>
        <rFont val="Calibri"/>
        <family val="2"/>
      </rPr>
      <t>), excluding transshipment</t>
    </r>
  </si>
  <si>
    <r>
      <t>Direct transfer of LNG from one vessel into another (</t>
    </r>
    <r>
      <rPr>
        <u/>
        <sz val="11"/>
        <color theme="1"/>
        <rFont val="Calibri"/>
        <family val="2"/>
      </rPr>
      <t>berth to berth or ship to ship</t>
    </r>
    <r>
      <rPr>
        <sz val="11"/>
        <color theme="1"/>
        <rFont val="Calibri"/>
        <family val="2"/>
      </rPr>
      <t>)</t>
    </r>
  </si>
  <si>
    <t>LNG is loaded on ships with a maximum capacity up to 30.000 m3 LNG</t>
  </si>
  <si>
    <t>LNG is loaded on tank trucks which transport LNG in smaller quantities</t>
  </si>
  <si>
    <t>LNG is loaded on rail tanks which transport LNG in smaller quantities</t>
  </si>
  <si>
    <t>Legend historical capacity data:</t>
  </si>
  <si>
    <t>n.a.</t>
  </si>
  <si>
    <t>data not available</t>
  </si>
  <si>
    <t>Service not offered</t>
  </si>
  <si>
    <t xml:space="preserve"> - </t>
  </si>
  <si>
    <t>Service offered but not used by market participants</t>
  </si>
  <si>
    <t>Note:</t>
  </si>
  <si>
    <t>Characteristics of the LNG terminal basic services (Nominal Annual Capacity, Storage Capacity, Max LNG ship class size… ) can be found on the GIE LNG Map</t>
  </si>
  <si>
    <t>Year</t>
  </si>
  <si>
    <r>
      <t>Reloading m</t>
    </r>
    <r>
      <rPr>
        <b/>
        <vertAlign val="superscript"/>
        <sz val="11"/>
        <color theme="0"/>
        <rFont val="Calibri"/>
        <family val="2"/>
      </rPr>
      <t xml:space="preserve">3 </t>
    </r>
    <r>
      <rPr>
        <b/>
        <sz val="11"/>
        <color theme="0"/>
        <rFont val="Calibri"/>
        <family val="2"/>
      </rPr>
      <t>LNG</t>
    </r>
  </si>
  <si>
    <t>YoY trend</t>
  </si>
  <si>
    <r>
      <t>Transshipment m</t>
    </r>
    <r>
      <rPr>
        <b/>
        <vertAlign val="superscript"/>
        <sz val="11"/>
        <color theme="0"/>
        <rFont val="Calibri"/>
        <family val="2"/>
      </rPr>
      <t>3</t>
    </r>
    <r>
      <rPr>
        <b/>
        <sz val="11"/>
        <color theme="0"/>
        <rFont val="Calibri"/>
        <family val="2"/>
      </rPr>
      <t xml:space="preserve"> LNG</t>
    </r>
  </si>
  <si>
    <r>
      <t>Small-scale ship loadings m</t>
    </r>
    <r>
      <rPr>
        <b/>
        <vertAlign val="superscript"/>
        <sz val="11"/>
        <color theme="0"/>
        <rFont val="Calibri"/>
        <family val="2"/>
      </rPr>
      <t xml:space="preserve">3 </t>
    </r>
    <r>
      <rPr>
        <b/>
        <sz val="11"/>
        <color theme="0"/>
        <rFont val="Calibri"/>
        <family val="2"/>
      </rPr>
      <t>LNG</t>
    </r>
  </si>
  <si>
    <r>
      <t>Truck loading m</t>
    </r>
    <r>
      <rPr>
        <b/>
        <vertAlign val="superscript"/>
        <sz val="11"/>
        <color theme="0"/>
        <rFont val="Calibri"/>
        <family val="2"/>
      </rPr>
      <t>3</t>
    </r>
    <r>
      <rPr>
        <b/>
        <sz val="11"/>
        <color theme="0"/>
        <rFont val="Calibri"/>
        <family val="2"/>
      </rPr>
      <t xml:space="preserve"> LNG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</si>
</sst>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%\ \ \ \ "/>
    <numFmt numFmtId="165" formatCode="0.0%"/>
    <numFmt numFmtId="166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 tint="4.9989318521683403E-2"/>
      <name val="Calibri"/>
      <family val="2"/>
    </font>
    <font>
      <i/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  <font>
      <vertAlign val="superscript"/>
      <sz val="11"/>
      <color theme="0"/>
      <name val="Calibri"/>
      <family val="2"/>
    </font>
    <font>
      <sz val="11"/>
      <color rgb="FFFF0000"/>
      <name val="Calibri"/>
      <family val="2"/>
    </font>
    <font>
      <u/>
      <sz val="11"/>
      <color theme="1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vertAlign val="superscript"/>
      <sz val="11"/>
      <color theme="0"/>
      <name val="Calibri"/>
      <family val="2"/>
    </font>
    <font>
      <b/>
      <i/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 tint="4.9989318521683403E-2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1E1E64"/>
        <bgColor indexed="64"/>
      </patternFill>
    </fill>
    <fill>
      <patternFill patternType="solid">
        <fgColor rgb="FF02146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60497A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hair">
        <color indexed="64"/>
      </bottom>
      <diagonal/>
    </border>
    <border>
      <left/>
      <right style="thin">
        <color indexed="64"/>
      </right>
      <top style="thin">
        <color theme="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theme="0"/>
      </bottom>
      <diagonal/>
    </border>
    <border>
      <left/>
      <right style="thin">
        <color indexed="64"/>
      </right>
      <top style="hair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hair">
        <color auto="1"/>
      </top>
      <bottom style="thin">
        <color theme="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theme="0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 style="hair">
        <color auto="1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 style="hair">
        <color auto="1"/>
      </bottom>
      <diagonal/>
    </border>
    <border>
      <left style="thin">
        <color theme="0"/>
      </left>
      <right/>
      <top style="hair">
        <color auto="1"/>
      </top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 style="hair">
        <color indexed="64"/>
      </top>
      <bottom style="hair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3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right" vertical="center" wrapText="1"/>
    </xf>
    <xf numFmtId="0" fontId="3" fillId="0" borderId="44" xfId="0" applyFont="1" applyBorder="1" applyAlignment="1">
      <alignment vertical="center" wrapText="1"/>
    </xf>
    <xf numFmtId="0" fontId="8" fillId="5" borderId="19" xfId="0" applyFont="1" applyFill="1" applyBorder="1" applyAlignment="1">
      <alignment horizontal="right" vertical="center" wrapText="1"/>
    </xf>
    <xf numFmtId="0" fontId="8" fillId="5" borderId="22" xfId="0" applyFont="1" applyFill="1" applyBorder="1" applyAlignment="1">
      <alignment horizontal="right" vertical="center" wrapText="1"/>
    </xf>
    <xf numFmtId="0" fontId="8" fillId="5" borderId="46" xfId="0" applyFont="1" applyFill="1" applyBorder="1" applyAlignment="1">
      <alignment horizontal="right" vertical="center" wrapText="1"/>
    </xf>
    <xf numFmtId="0" fontId="8" fillId="5" borderId="0" xfId="0" applyFont="1" applyFill="1" applyAlignment="1">
      <alignment horizontal="right" vertical="center" wrapText="1"/>
    </xf>
    <xf numFmtId="0" fontId="8" fillId="5" borderId="5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3" fillId="6" borderId="24" xfId="0" applyNumberFormat="1" applyFont="1" applyFill="1" applyBorder="1" applyAlignment="1">
      <alignment horizontal="center" vertical="center" wrapText="1"/>
    </xf>
    <xf numFmtId="3" fontId="3" fillId="6" borderId="23" xfId="0" applyNumberFormat="1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right" vertical="center" wrapText="1"/>
    </xf>
    <xf numFmtId="0" fontId="8" fillId="7" borderId="22" xfId="0" applyFont="1" applyFill="1" applyBorder="1" applyAlignment="1">
      <alignment horizontal="right" vertical="center" wrapText="1"/>
    </xf>
    <xf numFmtId="0" fontId="8" fillId="7" borderId="32" xfId="0" applyFont="1" applyFill="1" applyBorder="1" applyAlignment="1">
      <alignment horizontal="right" vertical="center" wrapText="1"/>
    </xf>
    <xf numFmtId="0" fontId="8" fillId="7" borderId="37" xfId="0" applyFont="1" applyFill="1" applyBorder="1" applyAlignment="1">
      <alignment horizontal="right" vertical="center" wrapText="1"/>
    </xf>
    <xf numFmtId="0" fontId="8" fillId="7" borderId="38" xfId="0" applyFont="1" applyFill="1" applyBorder="1" applyAlignment="1">
      <alignment horizontal="right" vertical="center" wrapText="1"/>
    </xf>
    <xf numFmtId="0" fontId="8" fillId="7" borderId="40" xfId="0" applyFont="1" applyFill="1" applyBorder="1" applyAlignment="1">
      <alignment horizontal="right" vertical="center" wrapText="1"/>
    </xf>
    <xf numFmtId="0" fontId="8" fillId="7" borderId="42" xfId="0" applyFont="1" applyFill="1" applyBorder="1" applyAlignment="1">
      <alignment horizontal="right" vertical="center" wrapText="1"/>
    </xf>
    <xf numFmtId="0" fontId="3" fillId="8" borderId="9" xfId="2" applyFont="1" applyFill="1" applyBorder="1" applyAlignment="1">
      <alignment horizontal="center" vertical="center" wrapText="1"/>
    </xf>
    <xf numFmtId="3" fontId="3" fillId="8" borderId="16" xfId="2" applyNumberFormat="1" applyFont="1" applyFill="1" applyBorder="1" applyAlignment="1">
      <alignment horizontal="center" vertical="center" wrapText="1"/>
    </xf>
    <xf numFmtId="3" fontId="3" fillId="8" borderId="27" xfId="2" applyNumberFormat="1" applyFont="1" applyFill="1" applyBorder="1" applyAlignment="1">
      <alignment horizontal="center" vertical="center" wrapText="1"/>
    </xf>
    <xf numFmtId="3" fontId="3" fillId="8" borderId="10" xfId="2" applyNumberFormat="1" applyFont="1" applyFill="1" applyBorder="1" applyAlignment="1">
      <alignment horizontal="center" vertical="center" wrapText="1"/>
    </xf>
    <xf numFmtId="3" fontId="3" fillId="8" borderId="31" xfId="2" applyNumberFormat="1" applyFont="1" applyFill="1" applyBorder="1" applyAlignment="1">
      <alignment horizontal="center" vertical="center" wrapText="1"/>
    </xf>
    <xf numFmtId="3" fontId="3" fillId="8" borderId="4" xfId="2" applyNumberFormat="1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right" vertical="center" wrapText="1"/>
    </xf>
    <xf numFmtId="0" fontId="8" fillId="9" borderId="22" xfId="0" applyFont="1" applyFill="1" applyBorder="1" applyAlignment="1">
      <alignment horizontal="right" vertical="center" wrapText="1"/>
    </xf>
    <xf numFmtId="0" fontId="8" fillId="9" borderId="29" xfId="0" applyFont="1" applyFill="1" applyBorder="1" applyAlignment="1">
      <alignment horizontal="right" vertical="center" wrapText="1"/>
    </xf>
    <xf numFmtId="0" fontId="8" fillId="9" borderId="0" xfId="0" applyFont="1" applyFill="1" applyAlignment="1">
      <alignment horizontal="right" vertical="center" wrapText="1"/>
    </xf>
    <xf numFmtId="0" fontId="8" fillId="9" borderId="3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right" vertical="center" wrapText="1"/>
    </xf>
    <xf numFmtId="0" fontId="8" fillId="10" borderId="22" xfId="0" applyFont="1" applyFill="1" applyBorder="1" applyAlignment="1">
      <alignment horizontal="right" vertical="center" wrapText="1"/>
    </xf>
    <xf numFmtId="0" fontId="8" fillId="10" borderId="46" xfId="0" applyFont="1" applyFill="1" applyBorder="1" applyAlignment="1">
      <alignment horizontal="right" vertical="center" wrapText="1"/>
    </xf>
    <xf numFmtId="0" fontId="8" fillId="10" borderId="0" xfId="0" applyFont="1" applyFill="1" applyAlignment="1">
      <alignment horizontal="right" vertical="center" wrapText="1"/>
    </xf>
    <xf numFmtId="0" fontId="8" fillId="10" borderId="51" xfId="0" applyFont="1" applyFill="1" applyBorder="1" applyAlignment="1">
      <alignment horizontal="right" vertical="center" wrapText="1"/>
    </xf>
    <xf numFmtId="0" fontId="3" fillId="11" borderId="9" xfId="0" applyFont="1" applyFill="1" applyBorder="1" applyAlignment="1">
      <alignment horizontal="center" vertical="center" wrapText="1"/>
    </xf>
    <xf numFmtId="3" fontId="4" fillId="11" borderId="36" xfId="1" applyNumberFormat="1" applyFont="1" applyFill="1" applyBorder="1" applyAlignment="1">
      <alignment horizontal="center" vertical="center" wrapText="1"/>
    </xf>
    <xf numFmtId="3" fontId="3" fillId="11" borderId="3" xfId="0" applyNumberFormat="1" applyFont="1" applyFill="1" applyBorder="1" applyAlignment="1">
      <alignment vertical="center" wrapText="1"/>
    </xf>
    <xf numFmtId="3" fontId="3" fillId="6" borderId="3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3" fillId="14" borderId="13" xfId="2" applyNumberFormat="1" applyFont="1" applyFill="1" applyBorder="1" applyAlignment="1">
      <alignment horizontal="center" vertical="center" wrapText="1"/>
    </xf>
    <xf numFmtId="3" fontId="3" fillId="14" borderId="3" xfId="2" applyNumberFormat="1" applyFont="1" applyFill="1" applyBorder="1" applyAlignment="1">
      <alignment horizontal="center" vertical="center" wrapText="1"/>
    </xf>
    <xf numFmtId="3" fontId="3" fillId="14" borderId="16" xfId="2" applyNumberFormat="1" applyFont="1" applyFill="1" applyBorder="1" applyAlignment="1">
      <alignment horizontal="center" vertical="center" wrapText="1"/>
    </xf>
    <xf numFmtId="3" fontId="4" fillId="14" borderId="3" xfId="3" applyNumberFormat="1" applyFont="1" applyFill="1" applyBorder="1" applyAlignment="1">
      <alignment vertical="center" wrapText="1"/>
    </xf>
    <xf numFmtId="3" fontId="3" fillId="14" borderId="47" xfId="2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8" borderId="26" xfId="0" applyNumberFormat="1" applyFont="1" applyFill="1" applyBorder="1" applyAlignment="1">
      <alignment horizontal="center" vertical="center" wrapText="1"/>
    </xf>
    <xf numFmtId="3" fontId="3" fillId="8" borderId="25" xfId="0" applyNumberFormat="1" applyFont="1" applyFill="1" applyBorder="1" applyAlignment="1">
      <alignment horizontal="center" vertical="center" wrapText="1"/>
    </xf>
    <xf numFmtId="0" fontId="3" fillId="14" borderId="9" xfId="2" applyFont="1" applyFill="1" applyBorder="1" applyAlignment="1">
      <alignment horizontal="center" vertical="center" wrapText="1"/>
    </xf>
    <xf numFmtId="3" fontId="3" fillId="8" borderId="3" xfId="2" applyNumberFormat="1" applyFont="1" applyFill="1" applyBorder="1" applyAlignment="1">
      <alignment horizontal="center" vertical="center" wrapText="1"/>
    </xf>
    <xf numFmtId="3" fontId="3" fillId="6" borderId="3" xfId="0" applyNumberFormat="1" applyFont="1" applyFill="1" applyBorder="1" applyAlignment="1">
      <alignment horizontal="center" vertical="center" wrapText="1"/>
    </xf>
    <xf numFmtId="3" fontId="10" fillId="6" borderId="9" xfId="0" applyNumberFormat="1" applyFont="1" applyFill="1" applyBorder="1" applyAlignment="1">
      <alignment horizontal="center" vertical="center" wrapText="1"/>
    </xf>
    <xf numFmtId="0" fontId="16" fillId="0" borderId="0" xfId="0" quotePrefix="1" applyFont="1" applyAlignment="1">
      <alignment vertical="center" wrapText="1"/>
    </xf>
    <xf numFmtId="0" fontId="12" fillId="0" borderId="0" xfId="0" quotePrefix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13" borderId="58" xfId="0" applyFont="1" applyFill="1" applyBorder="1" applyAlignment="1">
      <alignment horizontal="center" vertical="center" wrapText="1"/>
    </xf>
    <xf numFmtId="3" fontId="10" fillId="6" borderId="13" xfId="0" applyNumberFormat="1" applyFont="1" applyFill="1" applyBorder="1" applyAlignment="1">
      <alignment horizontal="center" vertical="center" wrapText="1"/>
    </xf>
    <xf numFmtId="3" fontId="3" fillId="11" borderId="16" xfId="0" applyNumberFormat="1" applyFont="1" applyFill="1" applyBorder="1" applyAlignment="1">
      <alignment vertical="center" wrapText="1"/>
    </xf>
    <xf numFmtId="3" fontId="4" fillId="11" borderId="16" xfId="1" applyNumberFormat="1" applyFont="1" applyFill="1" applyBorder="1" applyAlignment="1">
      <alignment vertical="center" wrapText="1"/>
    </xf>
    <xf numFmtId="3" fontId="3" fillId="14" borderId="28" xfId="2" applyNumberFormat="1" applyFont="1" applyFill="1" applyBorder="1" applyAlignment="1">
      <alignment horizontal="center" vertical="center" wrapText="1"/>
    </xf>
    <xf numFmtId="3" fontId="5" fillId="8" borderId="36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164" fontId="5" fillId="6" borderId="9" xfId="1" applyNumberFormat="1" applyFont="1" applyFill="1" applyBorder="1" applyAlignment="1">
      <alignment horizontal="center" vertical="center" wrapText="1"/>
    </xf>
    <xf numFmtId="9" fontId="3" fillId="6" borderId="9" xfId="0" applyNumberFormat="1" applyFont="1" applyFill="1" applyBorder="1" applyAlignment="1">
      <alignment horizontal="center" vertical="center" wrapText="1"/>
    </xf>
    <xf numFmtId="3" fontId="5" fillId="6" borderId="9" xfId="1" applyNumberFormat="1" applyFont="1" applyFill="1" applyBorder="1" applyAlignment="1">
      <alignment horizontal="center" vertical="center" wrapText="1"/>
    </xf>
    <xf numFmtId="3" fontId="5" fillId="6" borderId="10" xfId="1" applyNumberFormat="1" applyFont="1" applyFill="1" applyBorder="1" applyAlignment="1">
      <alignment horizontal="center" vertical="center" wrapText="1"/>
    </xf>
    <xf numFmtId="49" fontId="5" fillId="6" borderId="3" xfId="1" applyNumberFormat="1" applyFont="1" applyFill="1" applyBorder="1" applyAlignment="1">
      <alignment horizontal="center" vertical="center" wrapText="1"/>
    </xf>
    <xf numFmtId="3" fontId="5" fillId="6" borderId="3" xfId="1" applyNumberFormat="1" applyFont="1" applyFill="1" applyBorder="1" applyAlignment="1">
      <alignment horizontal="center" vertical="center" wrapText="1"/>
    </xf>
    <xf numFmtId="164" fontId="5" fillId="8" borderId="9" xfId="1" applyNumberFormat="1" applyFont="1" applyFill="1" applyBorder="1" applyAlignment="1">
      <alignment horizontal="center" vertical="center" wrapText="1"/>
    </xf>
    <xf numFmtId="3" fontId="4" fillId="11" borderId="3" xfId="1" applyNumberFormat="1" applyFont="1" applyFill="1" applyBorder="1" applyAlignment="1">
      <alignment vertical="center" wrapText="1"/>
    </xf>
    <xf numFmtId="3" fontId="4" fillId="11" borderId="36" xfId="1" applyNumberFormat="1" applyFont="1" applyFill="1" applyBorder="1" applyAlignment="1">
      <alignment vertical="center" wrapText="1"/>
    </xf>
    <xf numFmtId="3" fontId="3" fillId="14" borderId="26" xfId="0" applyNumberFormat="1" applyFont="1" applyFill="1" applyBorder="1" applyAlignment="1">
      <alignment horizontal="center" vertical="center" wrapText="1"/>
    </xf>
    <xf numFmtId="3" fontId="3" fillId="14" borderId="25" xfId="0" applyNumberFormat="1" applyFont="1" applyFill="1" applyBorder="1" applyAlignment="1">
      <alignment horizontal="center" vertical="center" wrapText="1"/>
    </xf>
    <xf numFmtId="3" fontId="14" fillId="11" borderId="10" xfId="0" applyNumberFormat="1" applyFont="1" applyFill="1" applyBorder="1" applyAlignment="1">
      <alignment horizontal="center" vertical="top" wrapText="1"/>
    </xf>
    <xf numFmtId="3" fontId="3" fillId="14" borderId="28" xfId="0" applyNumberFormat="1" applyFont="1" applyFill="1" applyBorder="1" applyAlignment="1">
      <alignment horizontal="center" vertical="center" wrapText="1"/>
    </xf>
    <xf numFmtId="3" fontId="4" fillId="14" borderId="10" xfId="1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8" borderId="3" xfId="0" applyNumberFormat="1" applyFont="1" applyFill="1" applyBorder="1" applyAlignment="1">
      <alignment vertical="top" wrapText="1"/>
    </xf>
    <xf numFmtId="3" fontId="3" fillId="8" borderId="3" xfId="0" applyNumberFormat="1" applyFont="1" applyFill="1" applyBorder="1" applyAlignment="1">
      <alignment horizontal="center" vertical="top" wrapText="1"/>
    </xf>
    <xf numFmtId="3" fontId="3" fillId="8" borderId="20" xfId="0" applyNumberFormat="1" applyFont="1" applyFill="1" applyBorder="1" applyAlignment="1">
      <alignment horizontal="center" vertical="top" wrapText="1"/>
    </xf>
    <xf numFmtId="3" fontId="3" fillId="8" borderId="33" xfId="0" applyNumberFormat="1" applyFont="1" applyFill="1" applyBorder="1" applyAlignment="1">
      <alignment horizontal="center" vertical="top" wrapText="1"/>
    </xf>
    <xf numFmtId="3" fontId="3" fillId="11" borderId="3" xfId="0" applyNumberFormat="1" applyFont="1" applyFill="1" applyBorder="1" applyAlignment="1">
      <alignment horizontal="center" vertical="top" wrapText="1"/>
    </xf>
    <xf numFmtId="9" fontId="4" fillId="14" borderId="4" xfId="1" applyFont="1" applyFill="1" applyBorder="1" applyAlignment="1">
      <alignment horizontal="center" vertical="center" wrapText="1"/>
    </xf>
    <xf numFmtId="3" fontId="3" fillId="6" borderId="36" xfId="0" applyNumberFormat="1" applyFont="1" applyFill="1" applyBorder="1" applyAlignment="1">
      <alignment vertical="center" wrapText="1"/>
    </xf>
    <xf numFmtId="9" fontId="3" fillId="8" borderId="10" xfId="0" applyNumberFormat="1" applyFont="1" applyFill="1" applyBorder="1" applyAlignment="1">
      <alignment horizontal="center" vertical="center" wrapText="1"/>
    </xf>
    <xf numFmtId="3" fontId="3" fillId="8" borderId="3" xfId="0" applyNumberFormat="1" applyFont="1" applyFill="1" applyBorder="1" applyAlignment="1">
      <alignment vertical="center" wrapText="1"/>
    </xf>
    <xf numFmtId="9" fontId="3" fillId="11" borderId="9" xfId="0" applyNumberFormat="1" applyFont="1" applyFill="1" applyBorder="1" applyAlignment="1">
      <alignment horizontal="center" vertical="center" wrapText="1"/>
    </xf>
    <xf numFmtId="9" fontId="3" fillId="11" borderId="3" xfId="0" applyNumberFormat="1" applyFont="1" applyFill="1" applyBorder="1" applyAlignment="1">
      <alignment horizontal="center" vertical="top" wrapText="1"/>
    </xf>
    <xf numFmtId="3" fontId="14" fillId="11" borderId="3" xfId="0" applyNumberFormat="1" applyFont="1" applyFill="1" applyBorder="1" applyAlignment="1">
      <alignment horizontal="center" vertical="top" wrapText="1"/>
    </xf>
    <xf numFmtId="9" fontId="3" fillId="14" borderId="9" xfId="0" applyNumberFormat="1" applyFont="1" applyFill="1" applyBorder="1" applyAlignment="1">
      <alignment horizontal="center" vertical="center" wrapText="1"/>
    </xf>
    <xf numFmtId="9" fontId="3" fillId="14" borderId="3" xfId="0" applyNumberFormat="1" applyFont="1" applyFill="1" applyBorder="1" applyAlignment="1">
      <alignment horizontal="center" vertical="top" wrapText="1"/>
    </xf>
    <xf numFmtId="3" fontId="3" fillId="6" borderId="20" xfId="0" applyNumberFormat="1" applyFont="1" applyFill="1" applyBorder="1" applyAlignment="1">
      <alignment vertical="center" wrapText="1"/>
    </xf>
    <xf numFmtId="3" fontId="3" fillId="8" borderId="0" xfId="0" applyNumberFormat="1" applyFont="1" applyFill="1" applyAlignment="1">
      <alignment horizontal="center" vertical="center" wrapText="1"/>
    </xf>
    <xf numFmtId="3" fontId="3" fillId="8" borderId="20" xfId="0" applyNumberFormat="1" applyFont="1" applyFill="1" applyBorder="1" applyAlignment="1">
      <alignment horizontal="center" vertical="center" wrapText="1"/>
    </xf>
    <xf numFmtId="3" fontId="14" fillId="11" borderId="13" xfId="0" applyNumberFormat="1" applyFont="1" applyFill="1" applyBorder="1" applyAlignment="1">
      <alignment horizontal="center" vertical="top" wrapText="1"/>
    </xf>
    <xf numFmtId="3" fontId="14" fillId="11" borderId="16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9" fontId="4" fillId="0" borderId="6" xfId="1" applyFont="1" applyFill="1" applyBorder="1" applyAlignment="1">
      <alignment horizontal="center" vertical="center" wrapText="1"/>
    </xf>
    <xf numFmtId="9" fontId="4" fillId="0" borderId="5" xfId="1" applyFont="1" applyFill="1" applyBorder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 wrapText="1"/>
    </xf>
    <xf numFmtId="9" fontId="4" fillId="6" borderId="9" xfId="1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3" fontId="5" fillId="6" borderId="13" xfId="1" applyNumberFormat="1" applyFont="1" applyFill="1" applyBorder="1" applyAlignment="1">
      <alignment horizontal="center" vertical="center" wrapText="1"/>
    </xf>
    <xf numFmtId="3" fontId="4" fillId="6" borderId="13" xfId="1" applyNumberFormat="1" applyFont="1" applyFill="1" applyBorder="1" applyAlignment="1">
      <alignment horizontal="center" vertical="center" wrapText="1"/>
    </xf>
    <xf numFmtId="3" fontId="3" fillId="6" borderId="3" xfId="0" applyNumberFormat="1" applyFont="1" applyFill="1" applyBorder="1" applyAlignment="1">
      <alignment vertical="center" wrapText="1"/>
    </xf>
    <xf numFmtId="3" fontId="5" fillId="6" borderId="16" xfId="1" applyNumberFormat="1" applyFont="1" applyFill="1" applyBorder="1" applyAlignment="1">
      <alignment horizontal="center" vertical="center" wrapText="1"/>
    </xf>
    <xf numFmtId="3" fontId="4" fillId="6" borderId="16" xfId="1" applyNumberFormat="1" applyFont="1" applyFill="1" applyBorder="1" applyAlignment="1">
      <alignment horizontal="center" vertical="center" wrapText="1"/>
    </xf>
    <xf numFmtId="3" fontId="3" fillId="6" borderId="16" xfId="0" applyNumberFormat="1" applyFont="1" applyFill="1" applyBorder="1" applyAlignment="1">
      <alignment horizontal="center" vertical="center" wrapText="1"/>
    </xf>
    <xf numFmtId="3" fontId="4" fillId="6" borderId="3" xfId="0" applyNumberFormat="1" applyFont="1" applyFill="1" applyBorder="1" applyAlignment="1">
      <alignment vertical="center" wrapText="1"/>
    </xf>
    <xf numFmtId="3" fontId="3" fillId="6" borderId="13" xfId="0" applyNumberFormat="1" applyFont="1" applyFill="1" applyBorder="1" applyAlignment="1">
      <alignment horizontal="center" vertical="center" wrapText="1"/>
    </xf>
    <xf numFmtId="3" fontId="4" fillId="6" borderId="20" xfId="0" applyNumberFormat="1" applyFont="1" applyFill="1" applyBorder="1" applyAlignment="1">
      <alignment vertical="center" wrapText="1"/>
    </xf>
    <xf numFmtId="3" fontId="3" fillId="6" borderId="26" xfId="0" applyNumberFormat="1" applyFont="1" applyFill="1" applyBorder="1" applyAlignment="1">
      <alignment horizontal="center" vertical="center" wrapText="1"/>
    </xf>
    <xf numFmtId="3" fontId="4" fillId="6" borderId="24" xfId="1" applyNumberFormat="1" applyFont="1" applyFill="1" applyBorder="1" applyAlignment="1">
      <alignment horizontal="center" vertical="center" wrapText="1"/>
    </xf>
    <xf numFmtId="3" fontId="4" fillId="6" borderId="26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vertical="center" wrapText="1"/>
    </xf>
    <xf numFmtId="3" fontId="4" fillId="6" borderId="6" xfId="1" applyNumberFormat="1" applyFont="1" applyFill="1" applyBorder="1" applyAlignment="1">
      <alignment horizontal="center" vertical="center" wrapText="1"/>
    </xf>
    <xf numFmtId="3" fontId="4" fillId="6" borderId="10" xfId="0" applyNumberFormat="1" applyFont="1" applyFill="1" applyBorder="1" applyAlignment="1">
      <alignment horizontal="center" vertical="center" wrapText="1"/>
    </xf>
    <xf numFmtId="3" fontId="3" fillId="6" borderId="43" xfId="0" applyNumberFormat="1" applyFont="1" applyFill="1" applyBorder="1" applyAlignment="1">
      <alignment horizontal="center" vertical="center" wrapText="1"/>
    </xf>
    <xf numFmtId="3" fontId="4" fillId="6" borderId="4" xfId="1" applyNumberFormat="1" applyFont="1" applyFill="1" applyBorder="1" applyAlignment="1">
      <alignment horizontal="center" vertical="center" wrapText="1"/>
    </xf>
    <xf numFmtId="3" fontId="4" fillId="6" borderId="16" xfId="0" applyNumberFormat="1" applyFont="1" applyFill="1" applyBorder="1" applyAlignment="1">
      <alignment horizontal="center" vertical="center" wrapText="1"/>
    </xf>
    <xf numFmtId="9" fontId="4" fillId="8" borderId="9" xfId="1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3" fontId="5" fillId="8" borderId="13" xfId="1" applyNumberFormat="1" applyFont="1" applyFill="1" applyBorder="1" applyAlignment="1">
      <alignment horizontal="center" vertical="center" wrapText="1"/>
    </xf>
    <xf numFmtId="3" fontId="3" fillId="8" borderId="13" xfId="2" applyNumberFormat="1" applyFont="1" applyFill="1" applyBorder="1" applyAlignment="1">
      <alignment horizontal="center" vertical="center" wrapText="1"/>
    </xf>
    <xf numFmtId="3" fontId="3" fillId="8" borderId="10" xfId="0" applyNumberFormat="1" applyFont="1" applyFill="1" applyBorder="1" applyAlignment="1">
      <alignment horizontal="center" vertical="center" wrapText="1"/>
    </xf>
    <xf numFmtId="3" fontId="3" fillId="8" borderId="13" xfId="0" applyNumberFormat="1" applyFont="1" applyFill="1" applyBorder="1" applyAlignment="1">
      <alignment horizontal="center" vertical="center" wrapText="1"/>
    </xf>
    <xf numFmtId="3" fontId="5" fillId="8" borderId="16" xfId="1" applyNumberFormat="1" applyFont="1" applyFill="1" applyBorder="1" applyAlignment="1">
      <alignment horizontal="center" vertical="center" wrapText="1"/>
    </xf>
    <xf numFmtId="3" fontId="3" fillId="8" borderId="16" xfId="0" applyNumberFormat="1" applyFont="1" applyFill="1" applyBorder="1" applyAlignment="1">
      <alignment horizontal="center" vertical="center" wrapText="1"/>
    </xf>
    <xf numFmtId="3" fontId="4" fillId="8" borderId="16" xfId="0" applyNumberFormat="1" applyFont="1" applyFill="1" applyBorder="1" applyAlignment="1">
      <alignment horizontal="center" vertical="center" wrapText="1"/>
    </xf>
    <xf numFmtId="3" fontId="3" fillId="8" borderId="4" xfId="0" applyNumberFormat="1" applyFont="1" applyFill="1" applyBorder="1" applyAlignment="1">
      <alignment horizontal="center" vertical="center" wrapText="1"/>
    </xf>
    <xf numFmtId="3" fontId="4" fillId="8" borderId="23" xfId="1" applyNumberFormat="1" applyFont="1" applyFill="1" applyBorder="1" applyAlignment="1">
      <alignment horizontal="center" vertical="center" wrapText="1"/>
    </xf>
    <xf numFmtId="3" fontId="4" fillId="8" borderId="24" xfId="1" applyNumberFormat="1" applyFont="1" applyFill="1" applyBorder="1" applyAlignment="1">
      <alignment horizontal="center" vertical="center" wrapText="1"/>
    </xf>
    <xf numFmtId="3" fontId="5" fillId="8" borderId="28" xfId="1" applyNumberFormat="1" applyFont="1" applyFill="1" applyBorder="1" applyAlignment="1">
      <alignment horizontal="center" vertical="center" wrapText="1"/>
    </xf>
    <xf numFmtId="3" fontId="5" fillId="8" borderId="10" xfId="1" applyNumberFormat="1" applyFont="1" applyFill="1" applyBorder="1" applyAlignment="1">
      <alignment horizontal="center" vertical="center" wrapText="1"/>
    </xf>
    <xf numFmtId="3" fontId="5" fillId="8" borderId="6" xfId="1" applyNumberFormat="1" applyFont="1" applyFill="1" applyBorder="1" applyAlignment="1">
      <alignment horizontal="center" vertical="center" wrapText="1"/>
    </xf>
    <xf numFmtId="9" fontId="4" fillId="11" borderId="9" xfId="1" applyFont="1" applyFill="1" applyBorder="1" applyAlignment="1">
      <alignment horizontal="center" vertical="center" wrapText="1"/>
    </xf>
    <xf numFmtId="9" fontId="4" fillId="11" borderId="10" xfId="1" applyFont="1" applyFill="1" applyBorder="1" applyAlignment="1">
      <alignment horizontal="center" vertical="center" wrapText="1"/>
    </xf>
    <xf numFmtId="3" fontId="5" fillId="11" borderId="13" xfId="1" applyNumberFormat="1" applyFont="1" applyFill="1" applyBorder="1" applyAlignment="1">
      <alignment horizontal="center" vertical="center" wrapText="1"/>
    </xf>
    <xf numFmtId="3" fontId="4" fillId="11" borderId="13" xfId="0" applyNumberFormat="1" applyFont="1" applyFill="1" applyBorder="1" applyAlignment="1">
      <alignment horizontal="center" vertical="center" wrapText="1"/>
    </xf>
    <xf numFmtId="3" fontId="5" fillId="11" borderId="16" xfId="1" applyNumberFormat="1" applyFont="1" applyFill="1" applyBorder="1" applyAlignment="1">
      <alignment horizontal="center" vertical="center" wrapText="1"/>
    </xf>
    <xf numFmtId="3" fontId="4" fillId="11" borderId="16" xfId="0" applyNumberFormat="1" applyFont="1" applyFill="1" applyBorder="1" applyAlignment="1">
      <alignment horizontal="center" vertical="center" wrapText="1"/>
    </xf>
    <xf numFmtId="9" fontId="4" fillId="11" borderId="13" xfId="1" applyFont="1" applyFill="1" applyBorder="1" applyAlignment="1">
      <alignment horizontal="center" vertical="center" wrapText="1"/>
    </xf>
    <xf numFmtId="9" fontId="4" fillId="11" borderId="16" xfId="1" applyFont="1" applyFill="1" applyBorder="1" applyAlignment="1">
      <alignment horizontal="center" vertical="center" wrapText="1"/>
    </xf>
    <xf numFmtId="9" fontId="4" fillId="11" borderId="3" xfId="1" applyFont="1" applyFill="1" applyBorder="1" applyAlignment="1">
      <alignment horizontal="center" vertical="center" wrapText="1"/>
    </xf>
    <xf numFmtId="3" fontId="4" fillId="11" borderId="47" xfId="1" applyNumberFormat="1" applyFont="1" applyFill="1" applyBorder="1" applyAlignment="1">
      <alignment horizontal="center" vertical="center" wrapText="1"/>
    </xf>
    <xf numFmtId="3" fontId="5" fillId="11" borderId="4" xfId="1" applyNumberFormat="1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wrapText="1"/>
    </xf>
    <xf numFmtId="3" fontId="4" fillId="8" borderId="21" xfId="1" applyNumberFormat="1" applyFont="1" applyFill="1" applyBorder="1" applyAlignment="1">
      <alignment horizontal="center" vertical="center" wrapText="1"/>
    </xf>
    <xf numFmtId="3" fontId="5" fillId="8" borderId="3" xfId="1" applyNumberFormat="1" applyFont="1" applyFill="1" applyBorder="1" applyAlignment="1">
      <alignment horizontal="center" vertical="center" wrapText="1"/>
    </xf>
    <xf numFmtId="3" fontId="5" fillId="8" borderId="4" xfId="1" applyNumberFormat="1" applyFont="1" applyFill="1" applyBorder="1" applyAlignment="1">
      <alignment horizontal="center" vertical="center" wrapText="1"/>
    </xf>
    <xf numFmtId="3" fontId="4" fillId="8" borderId="10" xfId="1" applyNumberFormat="1" applyFont="1" applyFill="1" applyBorder="1" applyAlignment="1">
      <alignment horizontal="center" vertical="center" wrapText="1"/>
    </xf>
    <xf numFmtId="3" fontId="4" fillId="8" borderId="3" xfId="1" applyNumberFormat="1" applyFont="1" applyFill="1" applyBorder="1" applyAlignment="1">
      <alignment horizontal="center" vertical="center" wrapText="1"/>
    </xf>
    <xf numFmtId="3" fontId="4" fillId="8" borderId="4" xfId="1" applyNumberFormat="1" applyFont="1" applyFill="1" applyBorder="1" applyAlignment="1">
      <alignment horizontal="center" vertical="center" wrapText="1"/>
    </xf>
    <xf numFmtId="3" fontId="4" fillId="11" borderId="10" xfId="1" applyNumberFormat="1" applyFont="1" applyFill="1" applyBorder="1" applyAlignment="1">
      <alignment horizontal="center" vertical="center" wrapText="1"/>
    </xf>
    <xf numFmtId="3" fontId="3" fillId="8" borderId="3" xfId="0" applyNumberFormat="1" applyFont="1" applyFill="1" applyBorder="1" applyAlignment="1">
      <alignment horizontal="center" vertical="center" wrapText="1"/>
    </xf>
    <xf numFmtId="3" fontId="4" fillId="14" borderId="3" xfId="1" applyNumberFormat="1" applyFont="1" applyFill="1" applyBorder="1" applyAlignment="1">
      <alignment vertical="center" wrapText="1"/>
    </xf>
    <xf numFmtId="0" fontId="3" fillId="14" borderId="9" xfId="0" applyFont="1" applyFill="1" applyBorder="1" applyAlignment="1">
      <alignment horizontal="center" vertical="center" wrapText="1"/>
    </xf>
    <xf numFmtId="9" fontId="4" fillId="14" borderId="10" xfId="1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3" fontId="3" fillId="14" borderId="13" xfId="0" applyNumberFormat="1" applyFont="1" applyFill="1" applyBorder="1" applyAlignment="1">
      <alignment horizontal="center" vertical="center" wrapText="1"/>
    </xf>
    <xf numFmtId="9" fontId="4" fillId="14" borderId="3" xfId="1" applyFont="1" applyFill="1" applyBorder="1" applyAlignment="1">
      <alignment vertical="center" wrapText="1"/>
    </xf>
    <xf numFmtId="3" fontId="3" fillId="14" borderId="3" xfId="0" applyNumberFormat="1" applyFont="1" applyFill="1" applyBorder="1" applyAlignment="1">
      <alignment horizontal="center" vertical="center" wrapText="1"/>
    </xf>
    <xf numFmtId="3" fontId="3" fillId="14" borderId="16" xfId="0" applyNumberFormat="1" applyFont="1" applyFill="1" applyBorder="1" applyAlignment="1">
      <alignment horizontal="center" vertical="center" wrapText="1"/>
    </xf>
    <xf numFmtId="3" fontId="13" fillId="14" borderId="0" xfId="1" applyNumberFormat="1" applyFont="1" applyFill="1" applyBorder="1" applyAlignment="1">
      <alignment horizontal="center" vertical="center" wrapText="1"/>
    </xf>
    <xf numFmtId="9" fontId="13" fillId="14" borderId="3" xfId="1" applyFont="1" applyFill="1" applyBorder="1" applyAlignment="1">
      <alignment horizontal="center" vertical="center" wrapText="1"/>
    </xf>
    <xf numFmtId="3" fontId="13" fillId="14" borderId="6" xfId="1" applyNumberFormat="1" applyFont="1" applyFill="1" applyBorder="1" applyAlignment="1">
      <alignment horizontal="center" vertical="center" wrapText="1"/>
    </xf>
    <xf numFmtId="9" fontId="4" fillId="14" borderId="3" xfId="1" applyFont="1" applyFill="1" applyBorder="1" applyAlignment="1">
      <alignment horizontal="center" vertical="center" wrapText="1"/>
    </xf>
    <xf numFmtId="9" fontId="13" fillId="14" borderId="4" xfId="1" applyFont="1" applyFill="1" applyBorder="1" applyAlignment="1">
      <alignment horizontal="center" vertical="center" wrapText="1"/>
    </xf>
    <xf numFmtId="3" fontId="4" fillId="14" borderId="13" xfId="0" applyNumberFormat="1" applyFont="1" applyFill="1" applyBorder="1" applyAlignment="1">
      <alignment horizontal="center" vertical="center" wrapText="1"/>
    </xf>
    <xf numFmtId="3" fontId="3" fillId="14" borderId="47" xfId="0" applyNumberFormat="1" applyFont="1" applyFill="1" applyBorder="1" applyAlignment="1">
      <alignment horizontal="center" vertical="center" wrapText="1"/>
    </xf>
    <xf numFmtId="3" fontId="4" fillId="14" borderId="47" xfId="1" applyNumberFormat="1" applyFont="1" applyFill="1" applyBorder="1" applyAlignment="1">
      <alignment horizontal="center" vertical="center" wrapText="1"/>
    </xf>
    <xf numFmtId="3" fontId="4" fillId="14" borderId="47" xfId="0" applyNumberFormat="1" applyFont="1" applyFill="1" applyBorder="1" applyAlignment="1">
      <alignment horizontal="center" vertical="center" wrapText="1"/>
    </xf>
    <xf numFmtId="3" fontId="3" fillId="14" borderId="36" xfId="0" applyNumberFormat="1" applyFont="1" applyFill="1" applyBorder="1" applyAlignment="1">
      <alignment horizontal="center" vertical="center" wrapText="1"/>
    </xf>
    <xf numFmtId="3" fontId="3" fillId="14" borderId="4" xfId="0" applyNumberFormat="1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3" fontId="3" fillId="8" borderId="17" xfId="0" applyNumberFormat="1" applyFont="1" applyFill="1" applyBorder="1" applyAlignment="1">
      <alignment horizontal="center" vertical="center" wrapText="1"/>
    </xf>
    <xf numFmtId="3" fontId="4" fillId="11" borderId="3" xfId="1" applyNumberFormat="1" applyFont="1" applyFill="1" applyBorder="1" applyAlignment="1">
      <alignment horizontal="center" vertical="center" wrapText="1"/>
    </xf>
    <xf numFmtId="3" fontId="4" fillId="11" borderId="4" xfId="1" applyNumberFormat="1" applyFont="1" applyFill="1" applyBorder="1" applyAlignment="1">
      <alignment horizontal="center" vertical="center" wrapText="1"/>
    </xf>
    <xf numFmtId="3" fontId="4" fillId="14" borderId="16" xfId="1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3" fontId="4" fillId="8" borderId="13" xfId="1" applyNumberFormat="1" applyFont="1" applyFill="1" applyBorder="1" applyAlignment="1">
      <alignment horizontal="center" vertical="center" wrapText="1"/>
    </xf>
    <xf numFmtId="3" fontId="4" fillId="8" borderId="16" xfId="1" applyNumberFormat="1" applyFont="1" applyFill="1" applyBorder="1" applyAlignment="1">
      <alignment horizontal="center" vertical="center" wrapText="1"/>
    </xf>
    <xf numFmtId="3" fontId="4" fillId="11" borderId="16" xfId="1" applyNumberFormat="1" applyFont="1" applyFill="1" applyBorder="1" applyAlignment="1">
      <alignment horizontal="center" vertical="center" wrapText="1"/>
    </xf>
    <xf numFmtId="3" fontId="4" fillId="14" borderId="13" xfId="1" applyNumberFormat="1" applyFont="1" applyFill="1" applyBorder="1" applyAlignment="1">
      <alignment horizontal="center" vertical="center" wrapText="1"/>
    </xf>
    <xf numFmtId="3" fontId="4" fillId="14" borderId="16" xfId="0" applyNumberFormat="1" applyFont="1" applyFill="1" applyBorder="1" applyAlignment="1">
      <alignment horizontal="center" vertical="center" wrapText="1"/>
    </xf>
    <xf numFmtId="3" fontId="4" fillId="14" borderId="3" xfId="0" applyNumberFormat="1" applyFont="1" applyFill="1" applyBorder="1" applyAlignment="1">
      <alignment horizontal="center" vertical="center" wrapText="1"/>
    </xf>
    <xf numFmtId="3" fontId="4" fillId="6" borderId="9" xfId="1" applyNumberFormat="1" applyFont="1" applyFill="1" applyBorder="1" applyAlignment="1">
      <alignment horizontal="center" vertical="center" wrapText="1"/>
    </xf>
    <xf numFmtId="3" fontId="3" fillId="6" borderId="9" xfId="0" applyNumberFormat="1" applyFont="1" applyFill="1" applyBorder="1" applyAlignment="1">
      <alignment horizontal="center" vertical="center" wrapText="1"/>
    </xf>
    <xf numFmtId="3" fontId="4" fillId="6" borderId="3" xfId="0" applyNumberFormat="1" applyFont="1" applyFill="1" applyBorder="1" applyAlignment="1">
      <alignment horizontal="center" vertical="center" wrapText="1"/>
    </xf>
    <xf numFmtId="3" fontId="4" fillId="8" borderId="13" xfId="0" applyNumberFormat="1" applyFont="1" applyFill="1" applyBorder="1" applyAlignment="1">
      <alignment horizontal="center" vertical="center" wrapText="1"/>
    </xf>
    <xf numFmtId="3" fontId="4" fillId="11" borderId="13" xfId="1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vertical="center" wrapText="1"/>
    </xf>
    <xf numFmtId="3" fontId="4" fillId="6" borderId="10" xfId="0" applyNumberFormat="1" applyFont="1" applyFill="1" applyBorder="1" applyAlignment="1">
      <alignment vertical="center" wrapText="1"/>
    </xf>
    <xf numFmtId="3" fontId="4" fillId="6" borderId="13" xfId="0" applyNumberFormat="1" applyFont="1" applyFill="1" applyBorder="1" applyAlignment="1">
      <alignment horizontal="center" vertical="center" wrapText="1"/>
    </xf>
    <xf numFmtId="3" fontId="3" fillId="11" borderId="3" xfId="0" applyNumberFormat="1" applyFont="1" applyFill="1" applyBorder="1" applyAlignment="1">
      <alignment horizontal="center" vertical="center" wrapText="1"/>
    </xf>
    <xf numFmtId="3" fontId="3" fillId="11" borderId="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2" fillId="9" borderId="7" xfId="0" applyFont="1" applyFill="1" applyBorder="1" applyAlignment="1">
      <alignment vertical="center" wrapText="1"/>
    </xf>
    <xf numFmtId="0" fontId="2" fillId="7" borderId="7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10" borderId="7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3" fontId="5" fillId="11" borderId="26" xfId="1" applyNumberFormat="1" applyFont="1" applyFill="1" applyBorder="1" applyAlignment="1">
      <alignment horizontal="center" vertical="center" wrapText="1"/>
    </xf>
    <xf numFmtId="3" fontId="5" fillId="11" borderId="25" xfId="1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/>
    </xf>
    <xf numFmtId="0" fontId="18" fillId="9" borderId="7" xfId="0" applyFont="1" applyFill="1" applyBorder="1" applyAlignment="1">
      <alignment horizontal="left" vertical="center" wrapText="1" indent="5"/>
    </xf>
    <xf numFmtId="0" fontId="18" fillId="7" borderId="7" xfId="0" applyFont="1" applyFill="1" applyBorder="1" applyAlignment="1">
      <alignment horizontal="left" vertical="center" wrapText="1" indent="5"/>
    </xf>
    <xf numFmtId="0" fontId="18" fillId="10" borderId="7" xfId="0" applyFont="1" applyFill="1" applyBorder="1" applyAlignment="1">
      <alignment horizontal="left" vertical="center" wrapText="1" indent="5"/>
    </xf>
    <xf numFmtId="0" fontId="18" fillId="5" borderId="7" xfId="0" applyFont="1" applyFill="1" applyBorder="1" applyAlignment="1">
      <alignment horizontal="left" vertical="center" wrapText="1" indent="5"/>
    </xf>
    <xf numFmtId="1" fontId="19" fillId="16" borderId="0" xfId="0" applyNumberFormat="1" applyFont="1" applyFill="1"/>
    <xf numFmtId="165" fontId="19" fillId="16" borderId="0" xfId="1" applyNumberFormat="1" applyFont="1" applyFill="1"/>
    <xf numFmtId="1" fontId="0" fillId="17" borderId="0" xfId="0" applyNumberFormat="1" applyFill="1" applyAlignment="1">
      <alignment vertical="center"/>
    </xf>
    <xf numFmtId="1" fontId="19" fillId="17" borderId="0" xfId="0" applyNumberFormat="1" applyFont="1" applyFill="1" applyAlignment="1">
      <alignment vertical="center"/>
    </xf>
    <xf numFmtId="165" fontId="19" fillId="17" borderId="0" xfId="1" applyNumberFormat="1" applyFont="1" applyFill="1"/>
    <xf numFmtId="1" fontId="0" fillId="18" borderId="0" xfId="0" applyNumberFormat="1" applyFill="1"/>
    <xf numFmtId="1" fontId="19" fillId="18" borderId="0" xfId="0" applyNumberFormat="1" applyFont="1" applyFill="1"/>
    <xf numFmtId="165" fontId="19" fillId="18" borderId="0" xfId="1" applyNumberFormat="1" applyFont="1" applyFill="1"/>
    <xf numFmtId="165" fontId="19" fillId="19" borderId="0" xfId="1" applyNumberFormat="1" applyFont="1" applyFill="1"/>
    <xf numFmtId="0" fontId="0" fillId="0" borderId="20" xfId="0" applyBorder="1"/>
    <xf numFmtId="0" fontId="4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3" fontId="5" fillId="8" borderId="20" xfId="1" applyNumberFormat="1" applyFont="1" applyFill="1" applyBorder="1" applyAlignment="1">
      <alignment horizontal="center" vertical="center" wrapText="1"/>
    </xf>
    <xf numFmtId="3" fontId="5" fillId="11" borderId="10" xfId="1" applyNumberFormat="1" applyFont="1" applyFill="1" applyBorder="1" applyAlignment="1">
      <alignment horizontal="center" vertical="center" wrapText="1"/>
    </xf>
    <xf numFmtId="3" fontId="5" fillId="11" borderId="3" xfId="1" applyNumberFormat="1" applyFont="1" applyFill="1" applyBorder="1" applyAlignment="1">
      <alignment horizontal="center" vertical="center" wrapText="1"/>
    </xf>
    <xf numFmtId="3" fontId="5" fillId="11" borderId="36" xfId="1" applyNumberFormat="1" applyFont="1" applyFill="1" applyBorder="1" applyAlignment="1">
      <alignment horizontal="center" vertical="center" wrapText="1"/>
    </xf>
    <xf numFmtId="3" fontId="4" fillId="14" borderId="4" xfId="0" applyNumberFormat="1" applyFont="1" applyFill="1" applyBorder="1" applyAlignment="1">
      <alignment horizontal="center" vertical="center" wrapText="1"/>
    </xf>
    <xf numFmtId="3" fontId="14" fillId="11" borderId="4" xfId="0" applyNumberFormat="1" applyFont="1" applyFill="1" applyBorder="1" applyAlignment="1">
      <alignment horizontal="center" vertical="top" wrapText="1"/>
    </xf>
    <xf numFmtId="3" fontId="3" fillId="8" borderId="17" xfId="2" applyNumberFormat="1" applyFont="1" applyFill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9" fontId="4" fillId="11" borderId="9" xfId="0" applyNumberFormat="1" applyFont="1" applyFill="1" applyBorder="1" applyAlignment="1">
      <alignment horizontal="center" vertical="center" wrapText="1"/>
    </xf>
    <xf numFmtId="3" fontId="20" fillId="11" borderId="13" xfId="0" applyNumberFormat="1" applyFont="1" applyFill="1" applyBorder="1" applyAlignment="1">
      <alignment horizontal="center" vertical="top" wrapText="1"/>
    </xf>
    <xf numFmtId="3" fontId="20" fillId="11" borderId="13" xfId="0" applyNumberFormat="1" applyFont="1" applyFill="1" applyBorder="1" applyAlignment="1">
      <alignment horizontal="center" vertical="center" wrapText="1"/>
    </xf>
    <xf numFmtId="3" fontId="20" fillId="11" borderId="16" xfId="0" applyNumberFormat="1" applyFont="1" applyFill="1" applyBorder="1" applyAlignment="1">
      <alignment horizontal="center" vertical="center" wrapText="1"/>
    </xf>
    <xf numFmtId="3" fontId="4" fillId="6" borderId="20" xfId="1" applyNumberFormat="1" applyFont="1" applyFill="1" applyBorder="1" applyAlignment="1">
      <alignment horizontal="center" vertical="center" wrapText="1"/>
    </xf>
    <xf numFmtId="3" fontId="4" fillId="6" borderId="33" xfId="1" applyNumberFormat="1" applyFont="1" applyFill="1" applyBorder="1" applyAlignment="1">
      <alignment horizontal="center" vertical="center" wrapText="1"/>
    </xf>
    <xf numFmtId="3" fontId="4" fillId="8" borderId="0" xfId="1" applyNumberFormat="1" applyFont="1" applyFill="1" applyBorder="1" applyAlignment="1">
      <alignment horizontal="center" vertical="center" wrapText="1"/>
    </xf>
    <xf numFmtId="3" fontId="4" fillId="8" borderId="6" xfId="1" applyNumberFormat="1" applyFont="1" applyFill="1" applyBorder="1" applyAlignment="1">
      <alignment horizontal="center" vertical="center" wrapText="1"/>
    </xf>
    <xf numFmtId="9" fontId="4" fillId="14" borderId="9" xfId="1" applyFont="1" applyFill="1" applyBorder="1" applyAlignment="1">
      <alignment horizontal="center" vertical="center" wrapText="1"/>
    </xf>
    <xf numFmtId="9" fontId="4" fillId="14" borderId="20" xfId="1" applyFont="1" applyFill="1" applyBorder="1" applyAlignment="1">
      <alignment horizontal="center" vertical="center" wrapText="1"/>
    </xf>
    <xf numFmtId="9" fontId="4" fillId="14" borderId="33" xfId="1" applyFont="1" applyFill="1" applyBorder="1" applyAlignment="1">
      <alignment horizontal="center" vertical="center" wrapText="1"/>
    </xf>
    <xf numFmtId="3" fontId="3" fillId="14" borderId="27" xfId="0" applyNumberFormat="1" applyFont="1" applyFill="1" applyBorder="1" applyAlignment="1">
      <alignment horizontal="center" vertical="center" wrapText="1"/>
    </xf>
    <xf numFmtId="3" fontId="3" fillId="14" borderId="17" xfId="0" applyNumberFormat="1" applyFont="1" applyFill="1" applyBorder="1" applyAlignment="1">
      <alignment horizontal="center" vertical="center" wrapText="1"/>
    </xf>
    <xf numFmtId="3" fontId="3" fillId="14" borderId="53" xfId="0" applyNumberFormat="1" applyFont="1" applyFill="1" applyBorder="1" applyAlignment="1">
      <alignment horizontal="center" vertical="center" wrapText="1"/>
    </xf>
    <xf numFmtId="3" fontId="3" fillId="14" borderId="10" xfId="0" applyNumberFormat="1" applyFont="1" applyFill="1" applyBorder="1" applyAlignment="1">
      <alignment horizontal="center" vertical="center" wrapText="1"/>
    </xf>
    <xf numFmtId="3" fontId="4" fillId="8" borderId="25" xfId="1" applyNumberFormat="1" applyFont="1" applyFill="1" applyBorder="1" applyAlignment="1">
      <alignment horizontal="center" vertical="center" wrapText="1"/>
    </xf>
    <xf numFmtId="3" fontId="4" fillId="8" borderId="26" xfId="1" applyNumberFormat="1" applyFont="1" applyFill="1" applyBorder="1" applyAlignment="1">
      <alignment horizontal="center" vertical="center" wrapText="1"/>
    </xf>
    <xf numFmtId="3" fontId="3" fillId="6" borderId="0" xfId="0" applyNumberFormat="1" applyFont="1" applyFill="1" applyAlignment="1">
      <alignment vertical="center" wrapText="1"/>
    </xf>
    <xf numFmtId="3" fontId="4" fillId="11" borderId="4" xfId="1" applyNumberFormat="1" applyFont="1" applyFill="1" applyBorder="1" applyAlignment="1">
      <alignment vertical="center" wrapText="1"/>
    </xf>
    <xf numFmtId="3" fontId="4" fillId="14" borderId="26" xfId="0" applyNumberFormat="1" applyFont="1" applyFill="1" applyBorder="1" applyAlignment="1">
      <alignment horizontal="center" vertical="center" wrapText="1"/>
    </xf>
    <xf numFmtId="3" fontId="3" fillId="14" borderId="54" xfId="0" applyNumberFormat="1" applyFont="1" applyFill="1" applyBorder="1" applyAlignment="1">
      <alignment horizontal="center" vertical="center" wrapText="1"/>
    </xf>
    <xf numFmtId="3" fontId="4" fillId="11" borderId="26" xfId="1" applyNumberFormat="1" applyFont="1" applyFill="1" applyBorder="1" applyAlignment="1">
      <alignment horizontal="center" vertical="center" wrapText="1"/>
    </xf>
    <xf numFmtId="3" fontId="4" fillId="11" borderId="25" xfId="1" applyNumberFormat="1" applyFont="1" applyFill="1" applyBorder="1" applyAlignment="1">
      <alignment horizontal="center" vertical="center" wrapText="1"/>
    </xf>
    <xf numFmtId="3" fontId="3" fillId="14" borderId="73" xfId="0" applyNumberFormat="1" applyFont="1" applyFill="1" applyBorder="1" applyAlignment="1">
      <alignment horizontal="center" vertical="center" wrapText="1"/>
    </xf>
    <xf numFmtId="3" fontId="3" fillId="8" borderId="47" xfId="0" applyNumberFormat="1" applyFont="1" applyFill="1" applyBorder="1" applyAlignment="1">
      <alignment horizontal="center" vertical="top" wrapText="1"/>
    </xf>
    <xf numFmtId="3" fontId="3" fillId="6" borderId="47" xfId="0" applyNumberFormat="1" applyFont="1" applyFill="1" applyBorder="1" applyAlignment="1">
      <alignment horizontal="center" vertical="center" wrapText="1"/>
    </xf>
    <xf numFmtId="3" fontId="14" fillId="11" borderId="47" xfId="0" applyNumberFormat="1" applyFont="1" applyFill="1" applyBorder="1" applyAlignment="1">
      <alignment horizontal="center" vertical="top" wrapText="1"/>
    </xf>
    <xf numFmtId="9" fontId="3" fillId="6" borderId="10" xfId="0" applyNumberFormat="1" applyFont="1" applyFill="1" applyBorder="1" applyAlignment="1">
      <alignment horizontal="center" vertical="center" wrapText="1"/>
    </xf>
    <xf numFmtId="3" fontId="3" fillId="8" borderId="33" xfId="0" applyNumberFormat="1" applyFont="1" applyFill="1" applyBorder="1" applyAlignment="1">
      <alignment horizontal="center" vertical="center" wrapText="1"/>
    </xf>
    <xf numFmtId="3" fontId="3" fillId="8" borderId="10" xfId="0" applyNumberFormat="1" applyFont="1" applyFill="1" applyBorder="1" applyAlignment="1">
      <alignment vertical="center" wrapText="1"/>
    </xf>
    <xf numFmtId="3" fontId="3" fillId="8" borderId="16" xfId="0" applyNumberFormat="1" applyFont="1" applyFill="1" applyBorder="1" applyAlignment="1">
      <alignment horizontal="center" vertical="top" wrapText="1"/>
    </xf>
    <xf numFmtId="3" fontId="3" fillId="6" borderId="58" xfId="0" applyNumberFormat="1" applyFont="1" applyFill="1" applyBorder="1" applyAlignment="1">
      <alignment horizontal="center" vertical="center" wrapText="1"/>
    </xf>
    <xf numFmtId="3" fontId="3" fillId="8" borderId="13" xfId="0" applyNumberFormat="1" applyFont="1" applyFill="1" applyBorder="1" applyAlignment="1">
      <alignment horizontal="center" vertical="top" wrapText="1"/>
    </xf>
    <xf numFmtId="3" fontId="3" fillId="6" borderId="27" xfId="0" applyNumberFormat="1" applyFont="1" applyFill="1" applyBorder="1" applyAlignment="1">
      <alignment horizontal="center" vertical="center" wrapText="1"/>
    </xf>
    <xf numFmtId="3" fontId="3" fillId="14" borderId="3" xfId="0" applyNumberFormat="1" applyFont="1" applyFill="1" applyBorder="1" applyAlignment="1">
      <alignment vertical="center" wrapText="1"/>
    </xf>
    <xf numFmtId="3" fontId="4" fillId="11" borderId="16" xfId="1" applyNumberFormat="1" applyFont="1" applyFill="1" applyBorder="1" applyAlignment="1">
      <alignment horizontal="center" vertical="center"/>
    </xf>
    <xf numFmtId="3" fontId="3" fillId="6" borderId="9" xfId="0" applyNumberFormat="1" applyFont="1" applyFill="1" applyBorder="1" applyAlignment="1">
      <alignment vertical="center" wrapText="1"/>
    </xf>
    <xf numFmtId="3" fontId="3" fillId="6" borderId="13" xfId="0" applyNumberFormat="1" applyFont="1" applyFill="1" applyBorder="1" applyAlignment="1">
      <alignment vertical="center" wrapText="1"/>
    </xf>
    <xf numFmtId="3" fontId="3" fillId="6" borderId="16" xfId="0" applyNumberFormat="1" applyFont="1" applyFill="1" applyBorder="1" applyAlignment="1">
      <alignment vertical="center" wrapText="1"/>
    </xf>
    <xf numFmtId="3" fontId="3" fillId="11" borderId="13" xfId="0" applyNumberFormat="1" applyFont="1" applyFill="1" applyBorder="1" applyAlignment="1">
      <alignment horizontal="center" vertical="center" wrapText="1"/>
    </xf>
    <xf numFmtId="3" fontId="3" fillId="11" borderId="10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2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3" fontId="4" fillId="8" borderId="13" xfId="2" applyNumberFormat="1" applyFont="1" applyFill="1" applyBorder="1" applyAlignment="1">
      <alignment horizontal="center" vertical="center" wrapText="1"/>
    </xf>
    <xf numFmtId="3" fontId="4" fillId="8" borderId="3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3" fontId="4" fillId="6" borderId="9" xfId="0" applyNumberFormat="1" applyFont="1" applyFill="1" applyBorder="1" applyAlignment="1">
      <alignment horizontal="center" vertical="center" wrapText="1"/>
    </xf>
    <xf numFmtId="3" fontId="4" fillId="6" borderId="4" xfId="0" applyNumberFormat="1" applyFont="1" applyFill="1" applyBorder="1" applyAlignment="1">
      <alignment vertical="center" wrapText="1"/>
    </xf>
    <xf numFmtId="0" fontId="4" fillId="14" borderId="9" xfId="0" applyFont="1" applyFill="1" applyBorder="1" applyAlignment="1">
      <alignment horizontal="center" vertical="center" wrapText="1"/>
    </xf>
    <xf numFmtId="3" fontId="4" fillId="14" borderId="73" xfId="0" applyNumberFormat="1" applyFont="1" applyFill="1" applyBorder="1" applyAlignment="1">
      <alignment horizontal="center" vertical="center" wrapText="1"/>
    </xf>
    <xf numFmtId="3" fontId="4" fillId="14" borderId="25" xfId="0" applyNumberFormat="1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166" fontId="0" fillId="16" borderId="0" xfId="4" applyNumberFormat="1" applyFont="1" applyFill="1"/>
    <xf numFmtId="166" fontId="0" fillId="18" borderId="0" xfId="4" applyNumberFormat="1" applyFont="1" applyFill="1"/>
    <xf numFmtId="166" fontId="0" fillId="19" borderId="0" xfId="4" applyNumberFormat="1" applyFont="1" applyFill="1"/>
    <xf numFmtId="9" fontId="3" fillId="14" borderId="20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4" borderId="20" xfId="0" applyFont="1" applyFill="1" applyBorder="1" applyAlignment="1">
      <alignment horizontal="center" vertical="center" wrapText="1"/>
    </xf>
    <xf numFmtId="165" fontId="19" fillId="16" borderId="74" xfId="1" applyNumberFormat="1" applyFont="1" applyFill="1" applyBorder="1"/>
    <xf numFmtId="1" fontId="0" fillId="17" borderId="74" xfId="0" applyNumberFormat="1" applyFill="1" applyBorder="1" applyAlignment="1">
      <alignment vertical="center"/>
    </xf>
    <xf numFmtId="165" fontId="19" fillId="17" borderId="74" xfId="1" applyNumberFormat="1" applyFont="1" applyFill="1" applyBorder="1"/>
    <xf numFmtId="166" fontId="0" fillId="18" borderId="74" xfId="4" applyNumberFormat="1" applyFont="1" applyFill="1" applyBorder="1"/>
    <xf numFmtId="165" fontId="19" fillId="18" borderId="74" xfId="1" applyNumberFormat="1" applyFont="1" applyFill="1" applyBorder="1"/>
    <xf numFmtId="166" fontId="0" fillId="19" borderId="74" xfId="4" applyNumberFormat="1" applyFont="1" applyFill="1" applyBorder="1"/>
    <xf numFmtId="0" fontId="18" fillId="9" borderId="75" xfId="0" applyFont="1" applyFill="1" applyBorder="1" applyAlignment="1">
      <alignment horizontal="left" vertical="center" wrapText="1" indent="5"/>
    </xf>
    <xf numFmtId="165" fontId="19" fillId="16" borderId="76" xfId="1" applyNumberFormat="1" applyFont="1" applyFill="1" applyBorder="1"/>
    <xf numFmtId="0" fontId="2" fillId="7" borderId="75" xfId="0" applyFont="1" applyFill="1" applyBorder="1" applyAlignment="1">
      <alignment vertical="center" wrapText="1"/>
    </xf>
    <xf numFmtId="1" fontId="0" fillId="17" borderId="76" xfId="0" applyNumberFormat="1" applyFill="1" applyBorder="1" applyAlignment="1">
      <alignment vertical="center"/>
    </xf>
    <xf numFmtId="0" fontId="18" fillId="7" borderId="75" xfId="0" applyFont="1" applyFill="1" applyBorder="1" applyAlignment="1">
      <alignment horizontal="left" vertical="center" wrapText="1" indent="5"/>
    </xf>
    <xf numFmtId="165" fontId="19" fillId="17" borderId="76" xfId="1" applyNumberFormat="1" applyFont="1" applyFill="1" applyBorder="1"/>
    <xf numFmtId="0" fontId="2" fillId="10" borderId="75" xfId="0" applyFont="1" applyFill="1" applyBorder="1" applyAlignment="1">
      <alignment vertical="center" wrapText="1"/>
    </xf>
    <xf numFmtId="166" fontId="0" fillId="18" borderId="76" xfId="4" applyNumberFormat="1" applyFont="1" applyFill="1" applyBorder="1"/>
    <xf numFmtId="0" fontId="18" fillId="10" borderId="75" xfId="0" applyFont="1" applyFill="1" applyBorder="1" applyAlignment="1">
      <alignment horizontal="left" vertical="center" wrapText="1" indent="5"/>
    </xf>
    <xf numFmtId="165" fontId="19" fillId="18" borderId="76" xfId="1" applyNumberFormat="1" applyFont="1" applyFill="1" applyBorder="1"/>
    <xf numFmtId="0" fontId="2" fillId="5" borderId="75" xfId="0" applyFont="1" applyFill="1" applyBorder="1" applyAlignment="1">
      <alignment vertical="center" wrapText="1"/>
    </xf>
    <xf numFmtId="166" fontId="0" fillId="19" borderId="76" xfId="4" applyNumberFormat="1" applyFont="1" applyFill="1" applyBorder="1"/>
    <xf numFmtId="0" fontId="18" fillId="5" borderId="77" xfId="0" applyFont="1" applyFill="1" applyBorder="1" applyAlignment="1">
      <alignment horizontal="left" vertical="center" wrapText="1" indent="5"/>
    </xf>
    <xf numFmtId="165" fontId="19" fillId="19" borderId="78" xfId="1" applyNumberFormat="1" applyFont="1" applyFill="1" applyBorder="1"/>
    <xf numFmtId="165" fontId="19" fillId="19" borderId="79" xfId="1" applyNumberFormat="1" applyFont="1" applyFill="1" applyBorder="1"/>
    <xf numFmtId="0" fontId="2" fillId="9" borderId="80" xfId="0" applyFont="1" applyFill="1" applyBorder="1" applyAlignment="1">
      <alignment vertical="center" wrapText="1"/>
    </xf>
    <xf numFmtId="166" fontId="0" fillId="16" borderId="81" xfId="4" applyNumberFormat="1" applyFont="1" applyFill="1" applyBorder="1"/>
    <xf numFmtId="166" fontId="0" fillId="16" borderId="82" xfId="4" applyNumberFormat="1" applyFont="1" applyFill="1" applyBorder="1"/>
    <xf numFmtId="0" fontId="21" fillId="0" borderId="83" xfId="0" applyFont="1" applyBorder="1" applyAlignment="1">
      <alignment horizontal="center"/>
    </xf>
    <xf numFmtId="0" fontId="21" fillId="0" borderId="84" xfId="0" applyFont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4" fillId="8" borderId="10" xfId="0" applyFont="1" applyFill="1" applyBorder="1" applyAlignment="1">
      <alignment horizontal="center" vertical="center" wrapText="1"/>
    </xf>
    <xf numFmtId="3" fontId="5" fillId="8" borderId="0" xfId="1" applyNumberFormat="1" applyFont="1" applyFill="1" applyBorder="1" applyAlignment="1">
      <alignment horizontal="center" vertical="center" wrapText="1"/>
    </xf>
    <xf numFmtId="3" fontId="5" fillId="8" borderId="33" xfId="1" applyNumberFormat="1" applyFont="1" applyFill="1" applyBorder="1" applyAlignment="1">
      <alignment horizontal="center" vertical="center" wrapText="1"/>
    </xf>
    <xf numFmtId="3" fontId="4" fillId="6" borderId="20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9" fontId="3" fillId="8" borderId="31" xfId="0" applyNumberFormat="1" applyFont="1" applyFill="1" applyBorder="1" applyAlignment="1">
      <alignment horizontal="center" vertical="center" wrapText="1"/>
    </xf>
    <xf numFmtId="3" fontId="3" fillId="8" borderId="27" xfId="0" applyNumberFormat="1" applyFont="1" applyFill="1" applyBorder="1" applyAlignment="1">
      <alignment horizontal="center" vertical="top" wrapText="1"/>
    </xf>
    <xf numFmtId="3" fontId="4" fillId="8" borderId="27" xfId="0" applyNumberFormat="1" applyFont="1" applyFill="1" applyBorder="1" applyAlignment="1">
      <alignment horizontal="center" vertical="center" wrapText="1"/>
    </xf>
    <xf numFmtId="3" fontId="3" fillId="8" borderId="17" xfId="0" applyNumberFormat="1" applyFont="1" applyFill="1" applyBorder="1" applyAlignment="1">
      <alignment horizontal="center" vertical="top" wrapText="1"/>
    </xf>
    <xf numFmtId="3" fontId="3" fillId="8" borderId="31" xfId="0" applyNumberFormat="1" applyFont="1" applyFill="1" applyBorder="1" applyAlignment="1">
      <alignment vertical="center" wrapText="1"/>
    </xf>
    <xf numFmtId="3" fontId="3" fillId="8" borderId="20" xfId="0" applyNumberFormat="1" applyFont="1" applyFill="1" applyBorder="1" applyAlignment="1">
      <alignment vertical="center" wrapText="1"/>
    </xf>
    <xf numFmtId="9" fontId="3" fillId="6" borderId="31" xfId="0" applyNumberFormat="1" applyFont="1" applyFill="1" applyBorder="1" applyAlignment="1">
      <alignment horizontal="center" vertical="center" wrapText="1"/>
    </xf>
    <xf numFmtId="3" fontId="3" fillId="6" borderId="17" xfId="0" applyNumberFormat="1" applyFont="1" applyFill="1" applyBorder="1" applyAlignment="1">
      <alignment horizontal="center" vertical="center" wrapText="1"/>
    </xf>
    <xf numFmtId="3" fontId="3" fillId="6" borderId="33" xfId="0" applyNumberFormat="1" applyFont="1" applyFill="1" applyBorder="1" applyAlignment="1">
      <alignment vertical="center" wrapText="1"/>
    </xf>
    <xf numFmtId="9" fontId="4" fillId="11" borderId="58" xfId="0" applyNumberFormat="1" applyFont="1" applyFill="1" applyBorder="1" applyAlignment="1">
      <alignment horizontal="center" vertical="center" wrapText="1"/>
    </xf>
    <xf numFmtId="3" fontId="20" fillId="11" borderId="27" xfId="0" applyNumberFormat="1" applyFont="1" applyFill="1" applyBorder="1" applyAlignment="1">
      <alignment horizontal="center" vertical="top" wrapText="1"/>
    </xf>
    <xf numFmtId="3" fontId="4" fillId="11" borderId="17" xfId="1" applyNumberFormat="1" applyFont="1" applyFill="1" applyBorder="1" applyAlignment="1">
      <alignment horizontal="center" vertical="center" wrapText="1"/>
    </xf>
    <xf numFmtId="3" fontId="20" fillId="11" borderId="27" xfId="0" applyNumberFormat="1" applyFont="1" applyFill="1" applyBorder="1" applyAlignment="1">
      <alignment horizontal="center" vertical="center" wrapText="1"/>
    </xf>
    <xf numFmtId="3" fontId="20" fillId="11" borderId="17" xfId="0" applyNumberFormat="1" applyFont="1" applyFill="1" applyBorder="1" applyAlignment="1">
      <alignment horizontal="center" vertical="center" wrapText="1"/>
    </xf>
    <xf numFmtId="3" fontId="14" fillId="11" borderId="20" xfId="0" applyNumberFormat="1" applyFont="1" applyFill="1" applyBorder="1" applyAlignment="1">
      <alignment horizontal="center" vertical="top" wrapText="1"/>
    </xf>
    <xf numFmtId="9" fontId="3" fillId="11" borderId="20" xfId="0" applyNumberFormat="1" applyFont="1" applyFill="1" applyBorder="1" applyAlignment="1">
      <alignment horizontal="center" vertical="top" wrapText="1"/>
    </xf>
    <xf numFmtId="3" fontId="5" fillId="11" borderId="20" xfId="1" applyNumberFormat="1" applyFont="1" applyFill="1" applyBorder="1" applyAlignment="1">
      <alignment horizontal="center" vertical="center" wrapText="1"/>
    </xf>
    <xf numFmtId="3" fontId="14" fillId="11" borderId="33" xfId="0" applyNumberFormat="1" applyFont="1" applyFill="1" applyBorder="1" applyAlignment="1">
      <alignment horizontal="center" vertical="top" wrapText="1"/>
    </xf>
    <xf numFmtId="9" fontId="3" fillId="14" borderId="31" xfId="0" applyNumberFormat="1" applyFont="1" applyFill="1" applyBorder="1" applyAlignment="1">
      <alignment horizontal="center" vertical="center" wrapText="1"/>
    </xf>
    <xf numFmtId="3" fontId="4" fillId="14" borderId="27" xfId="1" applyNumberFormat="1" applyFont="1" applyFill="1" applyBorder="1" applyAlignment="1">
      <alignment horizontal="center" vertical="center" wrapText="1"/>
    </xf>
    <xf numFmtId="3" fontId="4" fillId="14" borderId="17" xfId="1" applyNumberFormat="1" applyFont="1" applyFill="1" applyBorder="1" applyAlignment="1">
      <alignment horizontal="center" vertical="center" wrapText="1"/>
    </xf>
    <xf numFmtId="3" fontId="4" fillId="6" borderId="36" xfId="0" applyNumberFormat="1" applyFont="1" applyFill="1" applyBorder="1" applyAlignment="1">
      <alignment vertical="center" wrapText="1"/>
    </xf>
    <xf numFmtId="3" fontId="4" fillId="8" borderId="36" xfId="1" applyNumberFormat="1" applyFont="1" applyFill="1" applyBorder="1" applyAlignment="1">
      <alignment horizontal="center" vertical="center" wrapText="1"/>
    </xf>
    <xf numFmtId="3" fontId="4" fillId="6" borderId="3" xfId="1" applyNumberFormat="1" applyFont="1" applyFill="1" applyBorder="1" applyAlignment="1">
      <alignment horizontal="center" vertical="center" wrapText="1"/>
    </xf>
    <xf numFmtId="3" fontId="4" fillId="6" borderId="0" xfId="1" applyNumberFormat="1" applyFont="1" applyFill="1" applyBorder="1" applyAlignment="1">
      <alignment horizontal="center" vertical="center" wrapText="1"/>
    </xf>
    <xf numFmtId="3" fontId="3" fillId="14" borderId="20" xfId="0" applyNumberFormat="1" applyFont="1" applyFill="1" applyBorder="1" applyAlignment="1">
      <alignment horizontal="center" vertical="center" wrapText="1"/>
    </xf>
    <xf numFmtId="0" fontId="3" fillId="8" borderId="58" xfId="0" applyFont="1" applyFill="1" applyBorder="1" applyAlignment="1">
      <alignment horizontal="center" vertical="center" wrapText="1"/>
    </xf>
    <xf numFmtId="9" fontId="4" fillId="8" borderId="61" xfId="1" applyFont="1" applyFill="1" applyBorder="1" applyAlignment="1">
      <alignment horizontal="center" vertical="center" wrapText="1"/>
    </xf>
    <xf numFmtId="3" fontId="3" fillId="8" borderId="62" xfId="0" applyNumberFormat="1" applyFont="1" applyFill="1" applyBorder="1" applyAlignment="1">
      <alignment horizontal="center" vertical="center" wrapText="1"/>
    </xf>
    <xf numFmtId="3" fontId="3" fillId="8" borderId="63" xfId="0" applyNumberFormat="1" applyFont="1" applyFill="1" applyBorder="1" applyAlignment="1">
      <alignment horizontal="center" vertical="center" wrapText="1"/>
    </xf>
    <xf numFmtId="0" fontId="0" fillId="8" borderId="20" xfId="0" applyFill="1" applyBorder="1"/>
    <xf numFmtId="3" fontId="3" fillId="8" borderId="64" xfId="0" applyNumberFormat="1" applyFont="1" applyFill="1" applyBorder="1" applyAlignment="1">
      <alignment vertical="center" wrapText="1"/>
    </xf>
    <xf numFmtId="3" fontId="3" fillId="8" borderId="31" xfId="0" applyNumberFormat="1" applyFont="1" applyFill="1" applyBorder="1" applyAlignment="1">
      <alignment horizontal="center" vertical="center" wrapText="1"/>
    </xf>
    <xf numFmtId="3" fontId="3" fillId="8" borderId="65" xfId="0" applyNumberFormat="1" applyFont="1" applyFill="1" applyBorder="1" applyAlignment="1">
      <alignment vertical="center" wrapText="1"/>
    </xf>
    <xf numFmtId="3" fontId="3" fillId="8" borderId="36" xfId="0" applyNumberFormat="1" applyFont="1" applyFill="1" applyBorder="1" applyAlignment="1">
      <alignment vertical="center" wrapText="1"/>
    </xf>
    <xf numFmtId="3" fontId="3" fillId="8" borderId="36" xfId="0" applyNumberFormat="1" applyFont="1" applyFill="1" applyBorder="1" applyAlignment="1">
      <alignment horizontal="center" vertical="center" wrapText="1"/>
    </xf>
    <xf numFmtId="3" fontId="3" fillId="8" borderId="66" xfId="0" applyNumberFormat="1" applyFont="1" applyFill="1" applyBorder="1" applyAlignment="1">
      <alignment horizontal="center" vertical="center" wrapText="1"/>
    </xf>
    <xf numFmtId="3" fontId="3" fillId="8" borderId="67" xfId="0" applyNumberFormat="1" applyFont="1" applyFill="1" applyBorder="1" applyAlignment="1">
      <alignment horizontal="center" vertical="center" wrapText="1"/>
    </xf>
    <xf numFmtId="3" fontId="3" fillId="8" borderId="68" xfId="0" applyNumberFormat="1" applyFont="1" applyFill="1" applyBorder="1" applyAlignment="1">
      <alignment horizontal="center" vertical="center" wrapText="1"/>
    </xf>
    <xf numFmtId="3" fontId="3" fillId="8" borderId="69" xfId="0" applyNumberFormat="1" applyFont="1" applyFill="1" applyBorder="1" applyAlignment="1">
      <alignment horizontal="center" vertical="center" wrapText="1"/>
    </xf>
    <xf numFmtId="3" fontId="5" fillId="8" borderId="68" xfId="1" applyNumberFormat="1" applyFont="1" applyFill="1" applyBorder="1" applyAlignment="1">
      <alignment horizontal="center" vertical="center" wrapText="1"/>
    </xf>
    <xf numFmtId="3" fontId="5" fillId="8" borderId="69" xfId="1" applyNumberFormat="1" applyFont="1" applyFill="1" applyBorder="1" applyAlignment="1">
      <alignment horizontal="center" vertical="center" wrapText="1"/>
    </xf>
    <xf numFmtId="3" fontId="5" fillId="8" borderId="67" xfId="1" applyNumberFormat="1" applyFont="1" applyFill="1" applyBorder="1" applyAlignment="1">
      <alignment horizontal="center" vertical="center" wrapText="1"/>
    </xf>
    <xf numFmtId="0" fontId="3" fillId="6" borderId="55" xfId="0" applyFont="1" applyFill="1" applyBorder="1" applyAlignment="1">
      <alignment horizontal="center" vertical="center" wrapText="1"/>
    </xf>
    <xf numFmtId="3" fontId="3" fillId="6" borderId="71" xfId="0" applyNumberFormat="1" applyFont="1" applyFill="1" applyBorder="1" applyAlignment="1">
      <alignment horizontal="center" vertical="center" wrapText="1"/>
    </xf>
    <xf numFmtId="0" fontId="3" fillId="6" borderId="70" xfId="0" applyFont="1" applyFill="1" applyBorder="1" applyAlignment="1">
      <alignment horizontal="center" vertical="center" wrapText="1"/>
    </xf>
    <xf numFmtId="3" fontId="3" fillId="6" borderId="72" xfId="0" applyNumberFormat="1" applyFont="1" applyFill="1" applyBorder="1" applyAlignment="1">
      <alignment horizontal="center" vertical="center" wrapText="1"/>
    </xf>
    <xf numFmtId="3" fontId="3" fillId="6" borderId="66" xfId="0" applyNumberFormat="1" applyFont="1" applyFill="1" applyBorder="1" applyAlignment="1">
      <alignment horizontal="center" vertical="center" wrapText="1"/>
    </xf>
    <xf numFmtId="3" fontId="3" fillId="6" borderId="70" xfId="0" applyNumberFormat="1" applyFont="1" applyFill="1" applyBorder="1" applyAlignment="1">
      <alignment vertical="center" wrapText="1"/>
    </xf>
    <xf numFmtId="3" fontId="3" fillId="6" borderId="66" xfId="0" applyNumberFormat="1" applyFont="1" applyFill="1" applyBorder="1" applyAlignment="1">
      <alignment vertical="center" wrapText="1"/>
    </xf>
    <xf numFmtId="3" fontId="3" fillId="6" borderId="43" xfId="0" applyNumberFormat="1" applyFont="1" applyFill="1" applyBorder="1" applyAlignment="1">
      <alignment vertical="center" wrapText="1"/>
    </xf>
    <xf numFmtId="3" fontId="3" fillId="6" borderId="67" xfId="0" applyNumberFormat="1" applyFont="1" applyFill="1" applyBorder="1" applyAlignment="1">
      <alignment horizontal="center" vertical="center" wrapText="1"/>
    </xf>
    <xf numFmtId="9" fontId="4" fillId="11" borderId="58" xfId="1" applyFont="1" applyFill="1" applyBorder="1" applyAlignment="1">
      <alignment horizontal="center" vertical="center" wrapText="1"/>
    </xf>
    <xf numFmtId="9" fontId="4" fillId="11" borderId="61" xfId="1" applyFont="1" applyFill="1" applyBorder="1" applyAlignment="1">
      <alignment horizontal="center" vertical="center" wrapText="1"/>
    </xf>
    <xf numFmtId="3" fontId="3" fillId="11" borderId="36" xfId="1" applyNumberFormat="1" applyFont="1" applyFill="1" applyBorder="1" applyAlignment="1">
      <alignment vertical="center" wrapText="1"/>
    </xf>
    <xf numFmtId="3" fontId="3" fillId="11" borderId="66" xfId="1" applyNumberFormat="1" applyFont="1" applyFill="1" applyBorder="1" applyAlignment="1">
      <alignment vertical="center" wrapText="1"/>
    </xf>
    <xf numFmtId="9" fontId="3" fillId="11" borderId="36" xfId="1" applyFont="1" applyFill="1" applyBorder="1" applyAlignment="1">
      <alignment horizontal="center" vertical="center" wrapText="1"/>
    </xf>
    <xf numFmtId="9" fontId="3" fillId="11" borderId="66" xfId="1" applyFont="1" applyFill="1" applyBorder="1" applyAlignment="1">
      <alignment horizontal="center" vertical="center" wrapText="1"/>
    </xf>
    <xf numFmtId="3" fontId="4" fillId="11" borderId="68" xfId="1" applyNumberFormat="1" applyFont="1" applyFill="1" applyBorder="1" applyAlignment="1">
      <alignment horizontal="center" vertical="center" wrapText="1"/>
    </xf>
    <xf numFmtId="3" fontId="4" fillId="11" borderId="67" xfId="1" applyNumberFormat="1" applyFont="1" applyFill="1" applyBorder="1" applyAlignment="1">
      <alignment horizontal="center" vertical="center" wrapText="1"/>
    </xf>
    <xf numFmtId="3" fontId="5" fillId="11" borderId="68" xfId="1" applyNumberFormat="1" applyFont="1" applyFill="1" applyBorder="1" applyAlignment="1">
      <alignment horizontal="center" vertical="center" wrapText="1"/>
    </xf>
    <xf numFmtId="3" fontId="5" fillId="11" borderId="69" xfId="1" applyNumberFormat="1" applyFont="1" applyFill="1" applyBorder="1" applyAlignment="1">
      <alignment horizontal="center" vertical="center" wrapText="1"/>
    </xf>
    <xf numFmtId="9" fontId="4" fillId="14" borderId="55" xfId="1" applyFont="1" applyFill="1" applyBorder="1" applyAlignment="1">
      <alignment horizontal="center" vertical="center" wrapText="1"/>
    </xf>
    <xf numFmtId="3" fontId="4" fillId="14" borderId="26" xfId="1" applyNumberFormat="1" applyFont="1" applyFill="1" applyBorder="1" applyAlignment="1">
      <alignment horizontal="center" vertical="center" wrapText="1"/>
    </xf>
    <xf numFmtId="3" fontId="3" fillId="14" borderId="36" xfId="1" applyNumberFormat="1" applyFont="1" applyFill="1" applyBorder="1" applyAlignment="1">
      <alignment vertical="center" wrapText="1"/>
    </xf>
    <xf numFmtId="9" fontId="4" fillId="14" borderId="70" xfId="1" applyFont="1" applyFill="1" applyBorder="1" applyAlignment="1">
      <alignment horizontal="center" vertical="center" wrapText="1"/>
    </xf>
    <xf numFmtId="0" fontId="3" fillId="13" borderId="71" xfId="0" applyFont="1" applyFill="1" applyBorder="1" applyAlignment="1">
      <alignment horizontal="center" vertical="center" wrapText="1"/>
    </xf>
    <xf numFmtId="0" fontId="3" fillId="13" borderId="72" xfId="0" applyFont="1" applyFill="1" applyBorder="1" applyAlignment="1">
      <alignment horizontal="center" vertical="center" wrapText="1"/>
    </xf>
    <xf numFmtId="0" fontId="3" fillId="13" borderId="61" xfId="0" applyFont="1" applyFill="1" applyBorder="1" applyAlignment="1">
      <alignment horizontal="center" vertical="center" wrapText="1"/>
    </xf>
    <xf numFmtId="3" fontId="3" fillId="14" borderId="63" xfId="1" applyNumberFormat="1" applyFont="1" applyFill="1" applyBorder="1" applyAlignment="1">
      <alignment horizontal="center" vertical="center" wrapText="1"/>
    </xf>
    <xf numFmtId="3" fontId="3" fillId="11" borderId="69" xfId="1" applyNumberFormat="1" applyFont="1" applyFill="1" applyBorder="1" applyAlignment="1">
      <alignment horizontal="center" vertical="center" wrapText="1"/>
    </xf>
    <xf numFmtId="3" fontId="3" fillId="6" borderId="68" xfId="0" applyNumberFormat="1" applyFont="1" applyFill="1" applyBorder="1" applyAlignment="1">
      <alignment horizontal="center" vertical="center" wrapText="1"/>
    </xf>
    <xf numFmtId="3" fontId="3" fillId="6" borderId="69" xfId="0" applyNumberFormat="1" applyFont="1" applyFill="1" applyBorder="1" applyAlignment="1">
      <alignment horizontal="center" vertical="center" wrapText="1"/>
    </xf>
    <xf numFmtId="3" fontId="3" fillId="6" borderId="25" xfId="0" applyNumberFormat="1" applyFont="1" applyFill="1" applyBorder="1" applyAlignment="1">
      <alignment horizontal="center" vertical="center" wrapText="1"/>
    </xf>
    <xf numFmtId="3" fontId="3" fillId="11" borderId="63" xfId="1" applyNumberFormat="1" applyFont="1" applyFill="1" applyBorder="1" applyAlignment="1">
      <alignment horizontal="center" vertical="center" wrapText="1"/>
    </xf>
    <xf numFmtId="3" fontId="3" fillId="14" borderId="68" xfId="1" applyNumberFormat="1" applyFont="1" applyFill="1" applyBorder="1" applyAlignment="1">
      <alignment horizontal="center" vertical="center" wrapText="1"/>
    </xf>
    <xf numFmtId="3" fontId="3" fillId="14" borderId="69" xfId="1" applyNumberFormat="1" applyFont="1" applyFill="1" applyBorder="1" applyAlignment="1">
      <alignment horizontal="center" vertical="center" wrapText="1"/>
    </xf>
    <xf numFmtId="3" fontId="4" fillId="8" borderId="17" xfId="0" applyNumberFormat="1" applyFont="1" applyFill="1" applyBorder="1" applyAlignment="1">
      <alignment horizontal="center" vertical="center" wrapText="1"/>
    </xf>
    <xf numFmtId="3" fontId="4" fillId="11" borderId="27" xfId="1" applyNumberFormat="1" applyFont="1" applyFill="1" applyBorder="1" applyAlignment="1">
      <alignment horizontal="center" vertical="center" wrapText="1"/>
    </xf>
    <xf numFmtId="3" fontId="4" fillId="11" borderId="62" xfId="1" applyNumberFormat="1" applyFont="1" applyFill="1" applyBorder="1" applyAlignment="1">
      <alignment horizontal="center" vertical="center" wrapText="1"/>
    </xf>
    <xf numFmtId="3" fontId="5" fillId="8" borderId="43" xfId="1" applyNumberFormat="1" applyFont="1" applyFill="1" applyBorder="1" applyAlignment="1">
      <alignment horizontal="center" vertical="center" wrapText="1"/>
    </xf>
    <xf numFmtId="3" fontId="5" fillId="8" borderId="55" xfId="1" applyNumberFormat="1" applyFont="1" applyFill="1" applyBorder="1" applyAlignment="1">
      <alignment horizontal="center" vertical="center" wrapText="1"/>
    </xf>
    <xf numFmtId="3" fontId="5" fillId="8" borderId="17" xfId="1" applyNumberFormat="1" applyFont="1" applyFill="1" applyBorder="1" applyAlignment="1">
      <alignment horizontal="center" vertical="center" wrapText="1"/>
    </xf>
    <xf numFmtId="3" fontId="5" fillId="8" borderId="27" xfId="1" applyNumberFormat="1" applyFont="1" applyFill="1" applyBorder="1" applyAlignment="1">
      <alignment horizontal="center" vertical="center" wrapText="1"/>
    </xf>
    <xf numFmtId="3" fontId="5" fillId="8" borderId="25" xfId="1" applyNumberFormat="1" applyFont="1" applyFill="1" applyBorder="1" applyAlignment="1">
      <alignment horizontal="center" vertical="center" wrapText="1"/>
    </xf>
    <xf numFmtId="3" fontId="5" fillId="11" borderId="47" xfId="1" applyNumberFormat="1" applyFont="1" applyFill="1" applyBorder="1" applyAlignment="1">
      <alignment horizontal="center" vertical="center" wrapText="1"/>
    </xf>
    <xf numFmtId="3" fontId="5" fillId="11" borderId="49" xfId="1" applyNumberFormat="1" applyFont="1" applyFill="1" applyBorder="1" applyAlignment="1">
      <alignment horizontal="center" vertical="center" wrapText="1"/>
    </xf>
    <xf numFmtId="3" fontId="5" fillId="11" borderId="52" xfId="1" applyNumberFormat="1" applyFont="1" applyFill="1" applyBorder="1" applyAlignment="1">
      <alignment horizontal="center" vertical="center" wrapText="1"/>
    </xf>
    <xf numFmtId="3" fontId="3" fillId="14" borderId="55" xfId="0" applyNumberFormat="1" applyFont="1" applyFill="1" applyBorder="1" applyAlignment="1">
      <alignment horizontal="center" vertical="center" wrapText="1"/>
    </xf>
    <xf numFmtId="3" fontId="3" fillId="6" borderId="64" xfId="0" applyNumberFormat="1" applyFont="1" applyFill="1" applyBorder="1" applyAlignment="1">
      <alignment vertical="center" wrapText="1"/>
    </xf>
    <xf numFmtId="3" fontId="5" fillId="11" borderId="43" xfId="1" applyNumberFormat="1" applyFont="1" applyFill="1" applyBorder="1" applyAlignment="1">
      <alignment horizontal="center" vertical="center" wrapText="1"/>
    </xf>
    <xf numFmtId="3" fontId="4" fillId="14" borderId="70" xfId="1" applyNumberFormat="1" applyFont="1" applyFill="1" applyBorder="1" applyAlignment="1">
      <alignment vertical="center" wrapText="1"/>
    </xf>
    <xf numFmtId="3" fontId="4" fillId="14" borderId="66" xfId="1" applyNumberFormat="1" applyFont="1" applyFill="1" applyBorder="1" applyAlignment="1">
      <alignment vertical="center" wrapText="1"/>
    </xf>
    <xf numFmtId="3" fontId="5" fillId="8" borderId="26" xfId="1" applyNumberFormat="1" applyFont="1" applyFill="1" applyBorder="1" applyAlignment="1">
      <alignment horizontal="center" vertical="center" wrapText="1"/>
    </xf>
    <xf numFmtId="3" fontId="5" fillId="8" borderId="63" xfId="1" applyNumberFormat="1" applyFont="1" applyFill="1" applyBorder="1" applyAlignment="1">
      <alignment horizontal="center" vertical="center" wrapText="1"/>
    </xf>
    <xf numFmtId="3" fontId="4" fillId="14" borderId="20" xfId="1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3" fontId="4" fillId="13" borderId="9" xfId="1" applyNumberFormat="1" applyFont="1" applyFill="1" applyBorder="1" applyAlignment="1">
      <alignment horizontal="center" vertical="center" wrapText="1"/>
    </xf>
    <xf numFmtId="3" fontId="4" fillId="6" borderId="20" xfId="1" applyNumberFormat="1" applyFont="1" applyFill="1" applyBorder="1" applyAlignment="1">
      <alignment vertical="center" wrapText="1"/>
    </xf>
    <xf numFmtId="3" fontId="4" fillId="6" borderId="4" xfId="1" applyNumberFormat="1" applyFont="1" applyFill="1" applyBorder="1" applyAlignment="1">
      <alignment vertical="center" wrapText="1"/>
    </xf>
    <xf numFmtId="3" fontId="4" fillId="8" borderId="4" xfId="1" applyNumberFormat="1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3" fillId="11" borderId="4" xfId="0" applyFont="1" applyFill="1" applyBorder="1" applyAlignment="1">
      <alignment vertical="center" wrapText="1"/>
    </xf>
    <xf numFmtId="3" fontId="4" fillId="6" borderId="3" xfId="1" applyNumberFormat="1" applyFont="1" applyFill="1" applyBorder="1" applyAlignment="1">
      <alignment vertical="center" wrapText="1"/>
    </xf>
    <xf numFmtId="3" fontId="4" fillId="8" borderId="3" xfId="1" applyNumberFormat="1" applyFont="1" applyFill="1" applyBorder="1" applyAlignment="1">
      <alignment vertical="center" wrapText="1"/>
    </xf>
    <xf numFmtId="3" fontId="4" fillId="8" borderId="10" xfId="1" applyNumberFormat="1" applyFont="1" applyFill="1" applyBorder="1" applyAlignment="1">
      <alignment vertical="center" wrapText="1"/>
    </xf>
    <xf numFmtId="0" fontId="3" fillId="11" borderId="16" xfId="0" applyFont="1" applyFill="1" applyBorder="1" applyAlignment="1">
      <alignment vertical="center" wrapText="1"/>
    </xf>
    <xf numFmtId="0" fontId="3" fillId="14" borderId="3" xfId="0" applyFont="1" applyFill="1" applyBorder="1" applyAlignment="1">
      <alignment horizontal="center" vertical="center" wrapText="1"/>
    </xf>
    <xf numFmtId="3" fontId="22" fillId="14" borderId="4" xfId="0" applyNumberFormat="1" applyFont="1" applyFill="1" applyBorder="1" applyAlignment="1">
      <alignment horizontal="center" vertical="center" wrapText="1"/>
    </xf>
    <xf numFmtId="3" fontId="22" fillId="14" borderId="13" xfId="0" applyNumberFormat="1" applyFont="1" applyFill="1" applyBorder="1" applyAlignment="1">
      <alignment horizontal="center" vertical="center" wrapText="1"/>
    </xf>
    <xf numFmtId="3" fontId="23" fillId="11" borderId="4" xfId="1" applyNumberFormat="1" applyFont="1" applyFill="1" applyBorder="1" applyAlignment="1">
      <alignment horizontal="center" vertical="center" wrapText="1"/>
    </xf>
    <xf numFmtId="3" fontId="23" fillId="11" borderId="13" xfId="1" applyNumberFormat="1" applyFont="1" applyFill="1" applyBorder="1" applyAlignment="1">
      <alignment horizontal="center" vertical="center" wrapText="1"/>
    </xf>
    <xf numFmtId="0" fontId="8" fillId="20" borderId="3" xfId="0" applyFont="1" applyFill="1" applyBorder="1" applyAlignment="1">
      <alignment horizontal="center" vertical="center" wrapText="1"/>
    </xf>
    <xf numFmtId="3" fontId="24" fillId="8" borderId="13" xfId="1" applyNumberFormat="1" applyFont="1" applyFill="1" applyBorder="1" applyAlignment="1">
      <alignment horizontal="center" vertical="center" wrapText="1"/>
    </xf>
    <xf numFmtId="3" fontId="24" fillId="8" borderId="4" xfId="1" applyNumberFormat="1" applyFont="1" applyFill="1" applyBorder="1" applyAlignment="1">
      <alignment horizontal="center" vertical="center" wrapText="1"/>
    </xf>
    <xf numFmtId="3" fontId="22" fillId="6" borderId="13" xfId="0" applyNumberFormat="1" applyFont="1" applyFill="1" applyBorder="1" applyAlignment="1">
      <alignment horizontal="center" vertical="center" wrapText="1"/>
    </xf>
    <xf numFmtId="3" fontId="22" fillId="6" borderId="9" xfId="0" applyNumberFormat="1" applyFont="1" applyFill="1" applyBorder="1" applyAlignment="1">
      <alignment horizontal="center" vertical="center" wrapText="1"/>
    </xf>
    <xf numFmtId="3" fontId="22" fillId="6" borderId="23" xfId="0" applyNumberFormat="1" applyFont="1" applyFill="1" applyBorder="1" applyAlignment="1">
      <alignment horizontal="center" vertical="center" wrapText="1"/>
    </xf>
    <xf numFmtId="3" fontId="22" fillId="6" borderId="16" xfId="0" applyNumberFormat="1" applyFont="1" applyFill="1" applyBorder="1" applyAlignment="1">
      <alignment horizontal="center" vertical="center" wrapText="1"/>
    </xf>
    <xf numFmtId="3" fontId="23" fillId="11" borderId="26" xfId="1" applyNumberFormat="1" applyFont="1" applyFill="1" applyBorder="1" applyAlignment="1">
      <alignment horizontal="center" vertical="center" wrapText="1"/>
    </xf>
    <xf numFmtId="3" fontId="23" fillId="11" borderId="25" xfId="1" applyNumberFormat="1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3" fontId="3" fillId="6" borderId="3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7" borderId="39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horizontal="center" vertical="center" wrapText="1"/>
    </xf>
    <xf numFmtId="0" fontId="8" fillId="10" borderId="48" xfId="0" applyFont="1" applyFill="1" applyBorder="1" applyAlignment="1">
      <alignment horizontal="center" vertical="center" wrapText="1"/>
    </xf>
    <xf numFmtId="0" fontId="8" fillId="10" borderId="50" xfId="0" applyFont="1" applyFill="1" applyBorder="1" applyAlignment="1">
      <alignment horizontal="center" vertical="center" wrapText="1"/>
    </xf>
    <xf numFmtId="0" fontId="8" fillId="5" borderId="48" xfId="0" applyFont="1" applyFill="1" applyBorder="1" applyAlignment="1">
      <alignment horizontal="center" vertical="center" wrapText="1"/>
    </xf>
    <xf numFmtId="0" fontId="8" fillId="5" borderId="50" xfId="0" applyFont="1" applyFill="1" applyBorder="1" applyAlignment="1">
      <alignment horizontal="center" vertical="center" wrapText="1"/>
    </xf>
    <xf numFmtId="0" fontId="8" fillId="12" borderId="56" xfId="0" applyFont="1" applyFill="1" applyBorder="1" applyAlignment="1">
      <alignment horizontal="center" vertical="center" wrapText="1"/>
    </xf>
    <xf numFmtId="0" fontId="8" fillId="12" borderId="5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right" vertical="center" wrapText="1"/>
    </xf>
    <xf numFmtId="0" fontId="8" fillId="5" borderId="15" xfId="0" applyFont="1" applyFill="1" applyBorder="1" applyAlignment="1">
      <alignment horizontal="right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 wrapText="1"/>
    </xf>
    <xf numFmtId="3" fontId="3" fillId="8" borderId="17" xfId="2" applyNumberFormat="1" applyFont="1" applyFill="1" applyBorder="1" applyAlignment="1">
      <alignment horizontal="center" vertical="center" wrapText="1"/>
    </xf>
    <xf numFmtId="3" fontId="3" fillId="8" borderId="24" xfId="2" applyNumberFormat="1" applyFont="1" applyFill="1" applyBorder="1" applyAlignment="1">
      <alignment horizontal="center" vertical="center" wrapText="1"/>
    </xf>
    <xf numFmtId="3" fontId="3" fillId="8" borderId="25" xfId="2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right" vertical="center" wrapText="1"/>
    </xf>
    <xf numFmtId="0" fontId="8" fillId="9" borderId="15" xfId="0" applyFont="1" applyFill="1" applyBorder="1" applyAlignment="1">
      <alignment horizontal="right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45" xfId="0" applyFont="1" applyFill="1" applyBorder="1" applyAlignment="1">
      <alignment horizontal="center" vertical="center" wrapText="1"/>
    </xf>
    <xf numFmtId="0" fontId="3" fillId="15" borderId="58" xfId="0" applyFont="1" applyFill="1" applyBorder="1" applyAlignment="1">
      <alignment horizontal="center" vertical="center" wrapText="1"/>
    </xf>
    <xf numFmtId="0" fontId="3" fillId="15" borderId="7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right" vertical="center" wrapText="1"/>
    </xf>
    <xf numFmtId="0" fontId="8" fillId="7" borderId="15" xfId="0" applyFont="1" applyFill="1" applyBorder="1" applyAlignment="1">
      <alignment horizontal="right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right" vertical="center" wrapText="1"/>
    </xf>
    <xf numFmtId="0" fontId="8" fillId="10" borderId="15" xfId="0" applyFont="1" applyFill="1" applyBorder="1" applyAlignment="1">
      <alignment horizontal="right" vertical="center" wrapText="1"/>
    </xf>
    <xf numFmtId="0" fontId="8" fillId="10" borderId="45" xfId="0" applyFont="1" applyFill="1" applyBorder="1" applyAlignment="1">
      <alignment horizontal="center" vertical="center" wrapText="1"/>
    </xf>
  </cellXfs>
  <cellStyles count="8">
    <cellStyle name="Comma" xfId="4" builtinId="3"/>
    <cellStyle name="Comma 2" xfId="5" xr:uid="{2F376929-8A8F-4315-9C44-0923D920488A}"/>
    <cellStyle name="Comma 2 2" xfId="7" xr:uid="{C50CAB6D-3B2E-4E46-8511-FAC044D4AA61}"/>
    <cellStyle name="Comma 3" xfId="6" xr:uid="{95CC2512-4BEB-4086-91E8-78839B57D29B}"/>
    <cellStyle name="Normal" xfId="0" builtinId="0"/>
    <cellStyle name="Normal 4" xfId="2" xr:uid="{260CD3F5-B31D-44F9-8FFA-3568FCE8E3B9}"/>
    <cellStyle name="Percent" xfId="1" builtinId="5"/>
    <cellStyle name="Porcentaje 2" xfId="3" xr:uid="{A99F8A15-BE8C-4881-8FE9-7BBD7CA940B2}"/>
  </cellStyles>
  <dxfs count="0"/>
  <tableStyles count="0" defaultTableStyle="TableStyleMedium2" defaultPivotStyle="PivotStyleLight16"/>
  <colors>
    <mruColors>
      <color rgb="FFFF6600"/>
      <color rgb="FFD9D9D9"/>
      <color rgb="FFD8E4BC"/>
      <color rgb="FFFFFFFF"/>
      <color rgb="FFE26B0A"/>
      <color rgb="FF66FFFF"/>
      <color rgb="FFDCE6F1"/>
      <color rgb="FFFFCC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SSLNG services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Statistics!$A$2</c:f>
              <c:strCache>
                <c:ptCount val="1"/>
                <c:pt idx="0">
                  <c:v>Reloading m3 LNG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Statistics!$L$1:$P$1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Statistics!$B$2:$P$2</c:f>
              <c:numCache>
                <c:formatCode>_-* #,##0_-;\-* #,##0_-;_-* "-"??_-;_-@_-</c:formatCode>
                <c:ptCount val="5"/>
                <c:pt idx="0">
                  <c:v>6340846.2230000002</c:v>
                </c:pt>
                <c:pt idx="1">
                  <c:v>4723008</c:v>
                </c:pt>
                <c:pt idx="2">
                  <c:v>4792876</c:v>
                </c:pt>
                <c:pt idx="3">
                  <c:v>4330398.9570000004</c:v>
                </c:pt>
                <c:pt idx="4">
                  <c:v>4790801.835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7-4BC9-BCF8-D59C099AEDDF}"/>
            </c:ext>
          </c:extLst>
        </c:ser>
        <c:ser>
          <c:idx val="1"/>
          <c:order val="1"/>
          <c:tx>
            <c:strRef>
              <c:f>Statistics!$A$4</c:f>
              <c:strCache>
                <c:ptCount val="1"/>
                <c:pt idx="0">
                  <c:v>Transshipment m3 LNG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Statistics!$L$1:$P$1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Statistics!$B$4:$P$4</c:f>
              <c:numCache>
                <c:formatCode>0</c:formatCode>
                <c:ptCount val="5"/>
                <c:pt idx="0">
                  <c:v>9136000</c:v>
                </c:pt>
                <c:pt idx="1">
                  <c:v>10462404</c:v>
                </c:pt>
                <c:pt idx="2">
                  <c:v>8990337</c:v>
                </c:pt>
                <c:pt idx="3">
                  <c:v>4376687</c:v>
                </c:pt>
                <c:pt idx="4">
                  <c:v>1482814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7-4BC9-BCF8-D59C099AEDDF}"/>
            </c:ext>
          </c:extLst>
        </c:ser>
        <c:ser>
          <c:idx val="2"/>
          <c:order val="2"/>
          <c:tx>
            <c:strRef>
              <c:f>Statistics!$A$6</c:f>
              <c:strCache>
                <c:ptCount val="1"/>
                <c:pt idx="0">
                  <c:v>Small-scale ship loadings m3 LNG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Statistics!$L$1:$P$1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Statistics!$B$6:$P$6</c:f>
              <c:numCache>
                <c:formatCode>_-* #,##0_-;\-* #,##0_-;_-* "-"??_-;_-@_-</c:formatCode>
                <c:ptCount val="5"/>
                <c:pt idx="0">
                  <c:v>1085064</c:v>
                </c:pt>
                <c:pt idx="1">
                  <c:v>1515071</c:v>
                </c:pt>
                <c:pt idx="2">
                  <c:v>2497932</c:v>
                </c:pt>
                <c:pt idx="3">
                  <c:v>3062352.0049999999</c:v>
                </c:pt>
                <c:pt idx="4">
                  <c:v>4251882.9580000006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7-4BC9-BCF8-D59C099AEDDF}"/>
            </c:ext>
          </c:extLst>
        </c:ser>
        <c:ser>
          <c:idx val="3"/>
          <c:order val="3"/>
          <c:tx>
            <c:strRef>
              <c:f>Statistics!$A$8</c:f>
              <c:strCache>
                <c:ptCount val="1"/>
                <c:pt idx="0">
                  <c:v>Truck loading m3 LNG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Statistics!$L$1:$P$1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Statistics!$B$8:$P$8</c:f>
              <c:numCache>
                <c:formatCode>_-* #,##0_-;\-* #,##0_-;_-* "-"??_-;_-@_-</c:formatCode>
                <c:ptCount val="5"/>
                <c:pt idx="0">
                  <c:v>4068209.6120935115</c:v>
                </c:pt>
                <c:pt idx="1">
                  <c:v>3356822.1009124089</c:v>
                </c:pt>
                <c:pt idx="2">
                  <c:v>3553266.9699270073</c:v>
                </c:pt>
                <c:pt idx="3">
                  <c:v>3366576.6090000002</c:v>
                </c:pt>
                <c:pt idx="4">
                  <c:v>3281145.199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47-4BC9-BCF8-D59C099AE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593759"/>
        <c:axId val="266612479"/>
      </c:lineChart>
      <c:catAx>
        <c:axId val="266593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612479"/>
        <c:crosses val="autoZero"/>
        <c:auto val="1"/>
        <c:lblAlgn val="ctr"/>
        <c:lblOffset val="100"/>
        <c:noMultiLvlLbl val="0"/>
      </c:catAx>
      <c:valAx>
        <c:axId val="26661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593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41969</xdr:rowOff>
    </xdr:from>
    <xdr:to>
      <xdr:col>0</xdr:col>
      <xdr:colOff>1647520</xdr:colOff>
      <xdr:row>1</xdr:row>
      <xdr:rowOff>120345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D44D3C-3CCC-4D24-9441-EE0AB0B13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1969"/>
          <a:ext cx="1476070" cy="859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1</xdr:row>
      <xdr:rowOff>23812</xdr:rowOff>
    </xdr:from>
    <xdr:to>
      <xdr:col>26</xdr:col>
      <xdr:colOff>0</xdr:colOff>
      <xdr:row>16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EAAB53-7C63-76F6-B700-8A840401F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E855548E-C779-4C81-847A-F0E7341245E6}" userId="Author" providerId="None"/>
  <person displayName="Bogdan Simion" id="{1B1B611E-115B-4E47-98ED-96F7F606F37B}" userId="Bogdan Simion" providerId="None"/>
  <person displayName="Aldas Norvilas" id="{52225C91-B7CD-4C6E-9207-F8B70CD74B13}" userId="Aldas Norvilas" providerId="None"/>
  <person displayName="ROTTENBERG JACQUES" id="{AB5BCD87-1FAC-4780-87AE-C2E83BA8A158}" userId="ROTTENBERG JACQUES" providerId="None"/>
  <person displayName="María Docanto Formoso" id="{C89050C3-248A-4D41-A28D-84D7A1E2CE5B}" userId="María Docanto Formoso" providerId="None"/>
  <person displayName="Aldas Norvilas" id="{649AED7D-7BD5-49B4-9C38-7A3B1788AB90}" userId="S::a.norvilas@kn.lt::cd50689b-5dcd-486a-b036-63a0a190882d" providerId="AD"/>
  <person displayName="Bogdan Simion" id="{92EE4614-ED09-4599-B770-663A49D69BCA}" userId="S::bogdan.simion@gie.eu::880ba5b3-fa73-4460-aa41-a681e216d7f6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7" personId="{1B1B611E-115B-4E47-98ED-96F7F606F37B}" id="{77FB6E5A-F581-42A0-805F-95EF65AC7488}">
    <text xml:space="preserve">Offshore LNG Toscana
</text>
  </threadedComment>
  <threadedComment ref="W7" personId="{52225C91-B7CD-4C6E-9207-F8B70CD74B13}" id="{8A708A43-D584-47EE-9F28-BAAE38B066D7}">
    <text xml:space="preserve">Klaipeda FSRU Independence LNG terminal
Owner: Höegh LNG
Charterer:  Klaipedos Nafta
</text>
  </threadedComment>
  <threadedComment ref="AG8" personId="{1B1B611E-115B-4E47-98ED-96F7F606F37B}" id="{13E5959B-667D-43E4-9544-B7C130167343}">
    <text xml:space="preserve">Facility pending start-up authorisation by the government according to Royal Decree-Law 13/2012. Construction has been completed and the government will grant the start-up authorization when the capacity is required.
</text>
  </threadedComment>
  <threadedComment ref="K12" personId="{AB5BCD87-1FAC-4780-87AE-C2E83BA8A158}" id="{8A609B3F-F559-4248-A606-281B51F49719}">
    <text>Provision of service is technically feasible, but no regulatory framework yet in place</text>
  </threadedComment>
  <threadedComment ref="L12" personId="{AB5BCD87-1FAC-4780-87AE-C2E83BA8A158}" id="{27B3A8FD-0E2D-4EF6-A4DE-64E5D5B44C14}">
    <text>Provision of service is technically feasible, but no regulatory framework yet in place</text>
  </threadedComment>
  <threadedComment ref="W12" personId="{AB5BCD87-1FAC-4780-87AE-C2E83BA8A158}" id="{22BE2196-836F-42B2-82D5-5BA50AC39B91}">
    <text>5000 unless agreed otherwise</text>
  </threadedComment>
  <threadedComment ref="W14" personId="{AB5BCD87-1FAC-4780-87AE-C2E83BA8A158}" id="{FE98809A-3F61-432A-AF17-60234E473EE4}">
    <text>9000 when LNG regasification is not performed during LNG reload</text>
  </threadedComment>
  <threadedComment ref="Y19" personId="{AB5BCD87-1FAC-4780-87AE-C2E83BA8A158}" id="{1709DB78-EB41-4A60-AC10-993185AFE637}">
    <text>start mid 2013</text>
  </threadedComment>
  <threadedComment ref="AB33" dT="2021-10-26T09:26:06.24" personId="{92EE4614-ED09-4599-B770-663A49D69BCA}" id="{C633D292-8318-4D1D-8A1C-CC1559AF7357}">
    <text>GU: Gassing Up</text>
  </threadedComment>
  <threadedComment ref="F35" dT="2022-11-02T17:59:18.62" personId="{92EE4614-ED09-4599-B770-663A49D69BCA}" id="{4DECC25C-1F72-4D0E-9A13-7C4FA179A37F}">
    <text xml:space="preserve">small scale loadings deducted
</text>
  </threadedComment>
  <threadedComment ref="AH35" personId="{C89050C3-248A-4D41-A28D-84D7A1E2CE5B}" id="{DA14481B-BA49-4F30-999A-1255710EF726}">
    <text>The number of operations is taking into account all the loading operations considering gassingup, cooling down and loading operations also in small scale ships.</text>
  </threadedComment>
  <threadedComment ref="AH36" personId="{C89050C3-248A-4D41-A28D-84D7A1E2CE5B}" id="{C23E55C4-7DA1-48D3-9E59-62FB8BD69856}">
    <text>The LNG volume (m3) does not include the quantity uses in gassing up or cooling down.</text>
  </threadedComment>
  <threadedComment ref="F37" dT="2022-11-02T17:59:18.62" personId="{92EE4614-ED09-4599-B770-663A49D69BCA}" id="{28DA1F99-89F4-49C3-94E5-92DAA3E88D15}">
    <text xml:space="preserve">small scale loadings deducted
</text>
  </threadedComment>
  <threadedComment ref="AH37" personId="{C89050C3-248A-4D41-A28D-84D7A1E2CE5B}" id="{33DB42A2-9E69-44E6-B46D-B0EC14F5AB86}">
    <text>The number of operations is taking into account all the loading operations considering gassingup, cooling down and loading operations also in small scale ships.</text>
  </threadedComment>
  <threadedComment ref="AH38" personId="{C89050C3-248A-4D41-A28D-84D7A1E2CE5B}" id="{02D669FE-B431-4182-9FCF-0E47FE61B3A8}">
    <text>The LNG volume (m3) does not include the quantity uses in gassing up or cooling down.</text>
  </threadedComment>
  <threadedComment ref="F39" dT="2022-11-02T17:59:18.62" personId="{92EE4614-ED09-4599-B770-663A49D69BCA}" id="{1F2B077C-BBE1-453A-8519-9632893C2313}">
    <text xml:space="preserve">small scale loadings deducted
</text>
  </threadedComment>
  <threadedComment ref="AH39" personId="{C89050C3-248A-4D41-A28D-84D7A1E2CE5B}" id="{088BF818-78AD-430A-8351-53EE2DDA0318}">
    <text>The number of operations is taking into account all the loading operations considering gassingup, cooling down and loading operations also in small scale ships.</text>
  </threadedComment>
  <threadedComment ref="AH40" personId="{C89050C3-248A-4D41-A28D-84D7A1E2CE5B}" id="{355B25F1-00B7-4EF1-B435-077BD9B68101}">
    <text>The LNG volume (m3) does not include the quantity uses in gassing up or cooling down.</text>
  </threadedComment>
  <threadedComment ref="F41" dT="2022-11-02T17:59:18.62" personId="{92EE4614-ED09-4599-B770-663A49D69BCA}" id="{418832DE-F318-46CA-9906-7E4A1E98AD73}">
    <text xml:space="preserve">small scale loadings deducted
</text>
  </threadedComment>
  <threadedComment ref="AH41" personId="{C89050C3-248A-4D41-A28D-84D7A1E2CE5B}" id="{BE6FAE1D-2FCC-40EC-9B57-8D70331195FC}">
    <text>The number of operations is taking into account all the loading operations considering gassingup, cooling down and loading operations also in small scale ships.</text>
  </threadedComment>
  <threadedComment ref="AH42" personId="{C89050C3-248A-4D41-A28D-84D7A1E2CE5B}" id="{28935ABE-03AC-4BB6-9E50-E03D2AA31F02}">
    <text>The LNG volume (m3) does not include the quantity uses in gassing up or cooling down.</text>
  </threadedComment>
  <threadedComment ref="F43" dT="2022-11-02T17:59:18.62" personId="{92EE4614-ED09-4599-B770-663A49D69BCA}" id="{BFB8FB68-C733-404D-A4EE-0FB685FAE4E4}">
    <text xml:space="preserve">small scale loadings deducted
</text>
  </threadedComment>
  <threadedComment ref="AH43" personId="{C89050C3-248A-4D41-A28D-84D7A1E2CE5B}" id="{DA3E78F4-5D6C-4856-B8CC-76F0CDA32C19}">
    <text>The number of operations is taking into account all the loading operations considering gassingup, cooling down and loading operations also in small scale ships.</text>
  </threadedComment>
  <threadedComment ref="AH44" personId="{C89050C3-248A-4D41-A28D-84D7A1E2CE5B}" id="{B38A03B3-F4FF-4BAC-BE53-0B8494189542}">
    <text>The LNG volume (m3) does not include the quantity uses in gassing up or cooling down.</text>
  </threadedComment>
  <threadedComment ref="Y61" personId="{E855548E-C779-4C81-847A-F0E7341245E6}" id="{4B04902B-E602-44FD-AA56-8BF15C891E11}">
    <text>included in reload</text>
  </threadedComment>
  <threadedComment ref="Y63" personId="{E855548E-C779-4C81-847A-F0E7341245E6}" id="{C977965D-C353-4A02-B08D-3A36374799CA}">
    <text>included in reload</text>
  </threadedComment>
  <threadedComment ref="I78" personId="{E855548E-C779-4C81-847A-F0E7341245E6}" id="{69F4ED8C-4D03-4949-A6ED-13EAC61359D8}">
    <text>Q3 2019</text>
  </threadedComment>
  <threadedComment ref="F79" personId="{1B1B611E-115B-4E47-98ED-96F7F606F37B}" id="{67ABB069-E24B-4FCA-922C-52AC11F0C129}">
    <text>'The existing large scale jetty has been adapted to 
accommodate small scale LNG vessels (from 5 000 m3).
The terminal is also evaluating the opportunity to construct an 
additional jetty for small-scale vessels.</text>
  </threadedComment>
  <threadedComment ref="K79" personId="{AB5BCD87-1FAC-4780-87AE-C2E83BA8A158}" id="{F9BC44D6-F397-40C7-BAC5-665DC8D5C0C8}">
    <text>Under study for vessels with capacities from 1,000 m3 to 20,000 m3
Estimated completion / start-up: 2023</text>
  </threadedComment>
  <threadedComment ref="L79" personId="{AB5BCD87-1FAC-4780-87AE-C2E83BA8A158}" id="{158AEA9C-ADD6-418C-AC34-12CDB29DD11E}">
    <text>Under study for vessels with capacities from 1,000 m3 to 20,000 m3
Estimated completion / start-up: 2023</text>
  </threadedComment>
  <threadedComment ref="T79" personId="{AB5BCD87-1FAC-4780-87AE-C2E83BA8A158}" id="{20AB21B9-DBAC-4589-8D5C-3566D37DC605}">
    <text>Feasibility study completed 
FID expected by the end of 2020</text>
  </threadedComment>
  <threadedComment ref="H86" personId="{AB5BCD87-1FAC-4780-87AE-C2E83BA8A158}" id="{FE8C0A7F-2ACD-48B0-B4AD-0CF417C89CD3}">
    <text>available since 2013</text>
  </threadedComment>
  <threadedComment ref="Y86" personId="{AB5BCD87-1FAC-4780-87AE-C2E83BA8A158}" id="{25ACEAAF-D3CF-424D-9024-3902B4127EA3}">
    <text>start mid 2013</text>
  </threadedComment>
  <threadedComment ref="X114" dT="2023-09-07T08:40:48.02" personId="{649AED7D-7BD5-49B4-9C38-7A3B1788AB90}" id="{132498A5-46C1-415B-9FDE-22F7DA9FB1C5}">
    <text>Corrected value: 1 truck slot 1,5hr</text>
  </threadedComment>
  <threadedComment ref="Y114" personId="{AB5BCD87-1FAC-4780-87AE-C2E83BA8A158}" id="{897B9B7B-2B73-49B2-ACE0-55EC8164B0E2}">
    <text>16 x 2
12 x 1</text>
  </threadedComment>
  <threadedComment ref="G115" personId="{AB5BCD87-1FAC-4780-87AE-C2E83BA8A158}" id="{51AACB56-9EC1-46E2-87E2-90203F7F2AAC}">
    <text xml:space="preserve"> up to 60 (3 bays)</text>
  </threadedComment>
  <threadedComment ref="H115" personId="{AB5BCD87-1FAC-4780-87AE-C2E83BA8A158}" id="{40379813-672B-449F-896D-D361B2EACCC3}">
    <text xml:space="preserve">up to 60 (3 bays) </text>
  </threadedComment>
  <threadedComment ref="I115" personId="{AB5BCD87-1FAC-4780-87AE-C2E83BA8A158}" id="{B50429D2-DC7C-4AD6-B91A-393C7322E6BB}">
    <text xml:space="preserve">up to 100 (5 bays) </text>
  </threadedComment>
  <threadedComment ref="T115" personId="{AB5BCD87-1FAC-4780-87AE-C2E83BA8A158}" id="{7957C931-C08C-4525-BC0C-6AF06877EFDF}">
    <text>Feasibility study completed; FID expected by the end of 2020</text>
  </threadedComment>
  <threadedComment ref="AC116" personId="{AB5BCD87-1FAC-4780-87AE-C2E83BA8A158}" id="{0BACF40C-4051-485D-8AFB-2D806D3728D2}">
    <text>unavailable from Dec 2010 to Nov 2014</text>
  </threadedComment>
  <threadedComment ref="AC118" personId="{AB5BCD87-1FAC-4780-87AE-C2E83BA8A158}" id="{0BCFA2C9-2D44-46DB-84E2-3A9494E6E39E}">
    <text>unavailable from Dec 2010 to Nov 2014</text>
  </threadedComment>
  <threadedComment ref="G120" personId="{AB5BCD87-1FAC-4780-87AE-C2E83BA8A158}" id="{7F1A21CC-68AE-4071-BC80-9E411555EA94}">
    <text>started in 2013</text>
  </threadedComment>
  <threadedComment ref="AC120" personId="{AB5BCD87-1FAC-4780-87AE-C2E83BA8A158}" id="{8A05B0E3-A994-4D92-83ED-8664686EBA0A}">
    <text>unavailable from Dec 2010 to Nov 2014</text>
  </threadedComment>
  <threadedComment ref="H122" personId="{AB5BCD87-1FAC-4780-87AE-C2E83BA8A158}" id="{878F23B8-2013-486E-AB03-B2717AC878A9}">
    <text>started in  2014</text>
  </threadedComment>
  <threadedComment ref="Y122" personId="{AB5BCD87-1FAC-4780-87AE-C2E83BA8A158}" id="{50528507-F245-4CAA-95DA-EC341E09F6B7}">
    <text>as from beginning 2014</text>
  </threadedComment>
  <threadedComment ref="AC122" personId="{1B1B611E-115B-4E47-98ED-96F7F606F37B}" id="{714A814F-5D79-445C-9888-80A7E83A832B}">
    <text xml:space="preserve">Unavailable from Dec 2010 to Nov 2014
</text>
  </threadedComment>
  <threadedComment ref="AA126" personId="{AB5BCD87-1FAC-4780-87AE-C2E83BA8A158}" id="{DD146E46-238B-430F-BCED-6EA7DF325A5D}">
    <text>available from 3Q2016</text>
  </threadedComment>
  <threadedComment ref="I132" personId="{1B1B611E-115B-4E47-98ED-96F7F606F37B}" id="{A2E7650A-9CF3-4380-92E1-0BA09B76A2A6}">
    <text>started 2019</text>
  </threadedComment>
  <threadedComment ref="G148" personId="{1B1B611E-115B-4E47-98ED-96F7F606F37B}" id="{FF50992C-CA8F-414F-8C1F-72131087A5B2}">
    <text>railaway available</text>
  </threadedComment>
  <threadedComment ref="H148" personId="{1B1B611E-115B-4E47-98ED-96F7F606F37B}" id="{BD11B484-EF45-4362-AFF3-A21AC8DD74C8}">
    <text>railaway available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F26B-DEAD-4226-A454-F8CA9E6B537A}">
  <dimension ref="A1:AK170"/>
  <sheetViews>
    <sheetView showGridLines="0" tabSelected="1" zoomScale="80" zoomScaleNormal="80" workbookViewId="0">
      <pane xSplit="2" ySplit="1" topLeftCell="E2" activePane="bottomRight" state="frozen"/>
      <selection pane="topRight" activeCell="C1" sqref="C1"/>
      <selection pane="bottomLeft" activeCell="A9" sqref="A9"/>
      <selection pane="bottomRight" activeCell="Q161" sqref="Q161"/>
    </sheetView>
  </sheetViews>
  <sheetFormatPr defaultColWidth="9.140625" defaultRowHeight="15" customHeight="1" x14ac:dyDescent="0.25"/>
  <cols>
    <col min="1" max="1" width="36" customWidth="1"/>
    <col min="2" max="2" width="11.140625" customWidth="1"/>
    <col min="3" max="11" width="14.7109375" customWidth="1"/>
    <col min="12" max="12" width="19.140625" customWidth="1"/>
    <col min="13" max="22" width="14.7109375" customWidth="1"/>
    <col min="23" max="23" width="18.140625" customWidth="1"/>
    <col min="24" max="24" width="19" customWidth="1"/>
    <col min="25" max="25" width="15" bestFit="1" customWidth="1"/>
    <col min="26" max="35" width="14.7109375" customWidth="1"/>
    <col min="36" max="36" width="12" hidden="1" customWidth="1"/>
    <col min="37" max="39" width="11.42578125" customWidth="1"/>
    <col min="40" max="57" width="9.140625" customWidth="1"/>
  </cols>
  <sheetData>
    <row r="1" spans="1:37" ht="61.5" customHeight="1" x14ac:dyDescent="0.25">
      <c r="A1" s="510"/>
      <c r="B1" s="510"/>
      <c r="C1" s="55" t="s">
        <v>0</v>
      </c>
      <c r="D1" s="55"/>
      <c r="E1" s="55"/>
      <c r="F1" s="55"/>
      <c r="J1" s="214"/>
      <c r="K1" s="214"/>
      <c r="L1" s="214"/>
    </row>
    <row r="2" spans="1:37" ht="14.25" customHeight="1" x14ac:dyDescent="0.25">
      <c r="A2" s="306"/>
      <c r="B2" s="306"/>
      <c r="C2" s="55"/>
      <c r="D2" s="55"/>
      <c r="E2" s="55"/>
      <c r="F2" s="55"/>
      <c r="K2" s="214"/>
      <c r="L2" s="214"/>
    </row>
    <row r="3" spans="1:37" ht="19.5" customHeight="1" x14ac:dyDescent="0.25">
      <c r="A3" s="436" t="s">
        <v>1</v>
      </c>
      <c r="B3" s="306"/>
      <c r="C3" s="55"/>
      <c r="D3" s="55"/>
      <c r="E3" s="55"/>
      <c r="F3" s="55"/>
    </row>
    <row r="4" spans="1:37" ht="19.5" customHeight="1" x14ac:dyDescent="0.25">
      <c r="A4" s="436"/>
      <c r="B4" s="306"/>
      <c r="C4" s="55"/>
      <c r="D4" s="55"/>
      <c r="E4" s="55"/>
      <c r="F4" s="55"/>
    </row>
    <row r="5" spans="1:37" ht="18.75" customHeight="1" x14ac:dyDescent="0.25">
      <c r="A5" s="306"/>
      <c r="B5" s="306"/>
      <c r="C5" s="55"/>
      <c r="D5" s="55"/>
      <c r="E5" s="55"/>
      <c r="F5" s="55"/>
      <c r="G5" s="55"/>
      <c r="H5" s="55"/>
      <c r="I5" s="55"/>
    </row>
    <row r="6" spans="1:37" ht="30" x14ac:dyDescent="0.25">
      <c r="A6" s="511" t="s">
        <v>2</v>
      </c>
      <c r="B6" s="512"/>
      <c r="C6" s="90" t="s">
        <v>3</v>
      </c>
      <c r="D6" s="90" t="s">
        <v>4</v>
      </c>
      <c r="E6" s="90" t="s">
        <v>5</v>
      </c>
      <c r="F6" s="90" t="s">
        <v>6</v>
      </c>
      <c r="G6" s="90" t="s">
        <v>6</v>
      </c>
      <c r="H6" s="90" t="s">
        <v>6</v>
      </c>
      <c r="I6" s="56" t="s">
        <v>6</v>
      </c>
      <c r="J6" s="56" t="s">
        <v>6</v>
      </c>
      <c r="K6" s="56" t="s">
        <v>7</v>
      </c>
      <c r="L6" s="56" t="s">
        <v>7</v>
      </c>
      <c r="M6" s="56" t="s">
        <v>8</v>
      </c>
      <c r="N6" s="56" t="s">
        <v>8</v>
      </c>
      <c r="O6" s="56" t="s">
        <v>8</v>
      </c>
      <c r="P6" s="56" t="s">
        <v>8</v>
      </c>
      <c r="Q6" s="56" t="s">
        <v>8</v>
      </c>
      <c r="R6" s="56" t="s">
        <v>9</v>
      </c>
      <c r="S6" s="56" t="s">
        <v>9</v>
      </c>
      <c r="T6" s="56" t="s">
        <v>9</v>
      </c>
      <c r="U6" s="56" t="s">
        <v>9</v>
      </c>
      <c r="V6" s="56" t="s">
        <v>9</v>
      </c>
      <c r="W6" s="513" t="s">
        <v>10</v>
      </c>
      <c r="X6" s="514"/>
      <c r="Y6" s="56" t="s">
        <v>11</v>
      </c>
      <c r="Z6" s="56" t="s">
        <v>11</v>
      </c>
      <c r="AA6" s="56" t="s">
        <v>12</v>
      </c>
      <c r="AB6" s="56" t="s">
        <v>13</v>
      </c>
      <c r="AC6" s="56" t="s">
        <v>14</v>
      </c>
      <c r="AD6" s="56" t="s">
        <v>14</v>
      </c>
      <c r="AE6" s="56" t="s">
        <v>14</v>
      </c>
      <c r="AF6" s="56" t="s">
        <v>14</v>
      </c>
      <c r="AG6" s="56" t="s">
        <v>14</v>
      </c>
      <c r="AH6" s="56" t="s">
        <v>14</v>
      </c>
      <c r="AI6" s="56" t="s">
        <v>14</v>
      </c>
      <c r="AK6" s="237"/>
    </row>
    <row r="7" spans="1:37" ht="30" customHeight="1" x14ac:dyDescent="0.25">
      <c r="A7" s="515" t="s">
        <v>15</v>
      </c>
      <c r="B7" s="516"/>
      <c r="C7" s="39" t="s">
        <v>16</v>
      </c>
      <c r="D7" s="39" t="s">
        <v>17</v>
      </c>
      <c r="E7" s="39" t="s">
        <v>18</v>
      </c>
      <c r="F7" s="39" t="s">
        <v>19</v>
      </c>
      <c r="G7" s="39" t="s">
        <v>20</v>
      </c>
      <c r="H7" s="39" t="s">
        <v>20</v>
      </c>
      <c r="I7" s="39" t="s">
        <v>21</v>
      </c>
      <c r="J7" s="452" t="s">
        <v>22</v>
      </c>
      <c r="K7" s="39" t="s">
        <v>23</v>
      </c>
      <c r="L7" s="39" t="s">
        <v>24</v>
      </c>
      <c r="M7" s="463" t="s">
        <v>25</v>
      </c>
      <c r="N7" s="463" t="s">
        <v>25</v>
      </c>
      <c r="O7" s="463" t="s">
        <v>25</v>
      </c>
      <c r="P7" s="463" t="s">
        <v>25</v>
      </c>
      <c r="Q7" s="463" t="s">
        <v>26</v>
      </c>
      <c r="R7" s="39" t="s">
        <v>27</v>
      </c>
      <c r="S7" s="39" t="s">
        <v>28</v>
      </c>
      <c r="T7" s="307" t="s">
        <v>29</v>
      </c>
      <c r="U7" s="307" t="s">
        <v>29</v>
      </c>
      <c r="V7" s="307" t="s">
        <v>29</v>
      </c>
      <c r="W7" s="517" t="s">
        <v>30</v>
      </c>
      <c r="X7" s="518"/>
      <c r="Y7" s="39" t="s">
        <v>31</v>
      </c>
      <c r="Z7" s="461" t="s">
        <v>32</v>
      </c>
      <c r="AA7" s="39" t="s">
        <v>33</v>
      </c>
      <c r="AB7" s="39" t="s">
        <v>34</v>
      </c>
      <c r="AC7" s="39" t="s">
        <v>35</v>
      </c>
      <c r="AD7" s="39" t="s">
        <v>36</v>
      </c>
      <c r="AE7" s="39" t="s">
        <v>36</v>
      </c>
      <c r="AF7" s="39" t="s">
        <v>36</v>
      </c>
      <c r="AG7" s="39" t="s">
        <v>36</v>
      </c>
      <c r="AH7" s="39" t="s">
        <v>37</v>
      </c>
      <c r="AI7" s="39" t="s">
        <v>38</v>
      </c>
    </row>
    <row r="8" spans="1:37" ht="30" customHeight="1" x14ac:dyDescent="0.25">
      <c r="A8" s="519" t="s">
        <v>39</v>
      </c>
      <c r="B8" s="519"/>
      <c r="C8" s="1" t="s">
        <v>40</v>
      </c>
      <c r="D8" s="1" t="s">
        <v>41</v>
      </c>
      <c r="E8" s="1" t="s">
        <v>42</v>
      </c>
      <c r="F8" s="2" t="s">
        <v>43</v>
      </c>
      <c r="G8" s="2" t="s">
        <v>44</v>
      </c>
      <c r="H8" s="2" t="s">
        <v>45</v>
      </c>
      <c r="I8" s="91" t="s">
        <v>46</v>
      </c>
      <c r="J8" s="91"/>
      <c r="K8" s="2" t="s">
        <v>47</v>
      </c>
      <c r="L8" s="2" t="s">
        <v>48</v>
      </c>
      <c r="M8" s="464" t="s">
        <v>49</v>
      </c>
      <c r="N8" s="464" t="s">
        <v>50</v>
      </c>
      <c r="O8" s="464" t="s">
        <v>51</v>
      </c>
      <c r="P8" s="464" t="s">
        <v>52</v>
      </c>
      <c r="Q8" s="464" t="s">
        <v>53</v>
      </c>
      <c r="R8" s="91" t="s">
        <v>54</v>
      </c>
      <c r="S8" s="91" t="s">
        <v>55</v>
      </c>
      <c r="T8" s="2" t="s">
        <v>56</v>
      </c>
      <c r="U8" s="91" t="s">
        <v>57</v>
      </c>
      <c r="V8" s="339" t="s">
        <v>58</v>
      </c>
      <c r="W8" s="505" t="s">
        <v>59</v>
      </c>
      <c r="X8" s="506"/>
      <c r="Y8" s="91" t="s">
        <v>60</v>
      </c>
      <c r="Z8" s="462" t="s">
        <v>61</v>
      </c>
      <c r="AA8" s="91" t="s">
        <v>62</v>
      </c>
      <c r="AB8" s="91" t="s">
        <v>63</v>
      </c>
      <c r="AC8" s="91" t="s">
        <v>64</v>
      </c>
      <c r="AD8" s="91" t="s">
        <v>65</v>
      </c>
      <c r="AE8" s="91" t="s">
        <v>66</v>
      </c>
      <c r="AF8" s="91" t="s">
        <v>67</v>
      </c>
      <c r="AG8" s="91" t="s">
        <v>68</v>
      </c>
      <c r="AH8" s="91" t="s">
        <v>69</v>
      </c>
      <c r="AI8" s="91" t="s">
        <v>70</v>
      </c>
    </row>
    <row r="9" spans="1:37" x14ac:dyDescent="0.25">
      <c r="A9" s="507"/>
      <c r="B9" s="507"/>
      <c r="C9" s="3"/>
      <c r="D9" s="3"/>
      <c r="E9" s="3"/>
      <c r="F9" s="4"/>
      <c r="G9" s="4"/>
      <c r="H9" s="4"/>
      <c r="I9" s="112"/>
      <c r="J9" s="112"/>
      <c r="K9" s="4"/>
      <c r="L9" s="4"/>
      <c r="M9" s="4"/>
      <c r="N9" s="4"/>
      <c r="O9" s="4"/>
      <c r="P9" s="4"/>
      <c r="Q9" s="4"/>
      <c r="R9" s="112"/>
      <c r="S9" s="112"/>
      <c r="T9" s="112"/>
      <c r="U9" s="57"/>
      <c r="V9" s="57"/>
      <c r="W9" s="57"/>
      <c r="X9" s="57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</row>
    <row r="10" spans="1:37" ht="15" customHeight="1" x14ac:dyDescent="0.25">
      <c r="A10" s="508" t="s">
        <v>71</v>
      </c>
      <c r="B10" s="509"/>
      <c r="C10" s="82" t="s">
        <v>72</v>
      </c>
      <c r="D10" s="82" t="s">
        <v>72</v>
      </c>
      <c r="E10" s="82" t="s">
        <v>72</v>
      </c>
      <c r="F10" s="191" t="s">
        <v>72</v>
      </c>
      <c r="G10" s="136" t="s">
        <v>72</v>
      </c>
      <c r="H10" s="136" t="s">
        <v>72</v>
      </c>
      <c r="I10" s="137" t="s">
        <v>72</v>
      </c>
      <c r="J10" s="335"/>
      <c r="K10" s="100" t="s">
        <v>73</v>
      </c>
      <c r="L10" s="100" t="s">
        <v>74</v>
      </c>
      <c r="M10" s="100" t="s">
        <v>74</v>
      </c>
      <c r="N10" s="100" t="s">
        <v>74</v>
      </c>
      <c r="O10" s="100" t="s">
        <v>74</v>
      </c>
      <c r="P10" s="100" t="s">
        <v>74</v>
      </c>
      <c r="Q10" s="100" t="s">
        <v>74</v>
      </c>
      <c r="R10" s="100" t="s">
        <v>74</v>
      </c>
      <c r="S10" s="100" t="s">
        <v>72</v>
      </c>
      <c r="T10" s="100" t="s">
        <v>74</v>
      </c>
      <c r="U10" s="340" t="s">
        <v>74</v>
      </c>
      <c r="V10" s="340" t="s">
        <v>74</v>
      </c>
      <c r="W10" s="366" t="s">
        <v>72</v>
      </c>
      <c r="X10" s="367" t="s">
        <v>72</v>
      </c>
      <c r="Y10" s="136" t="s">
        <v>72</v>
      </c>
      <c r="Z10" s="136"/>
      <c r="AA10" s="136" t="s">
        <v>72</v>
      </c>
      <c r="AB10" s="191" t="s">
        <v>72</v>
      </c>
      <c r="AC10" s="137" t="s">
        <v>72</v>
      </c>
      <c r="AD10" s="28" t="s">
        <v>72</v>
      </c>
      <c r="AE10" s="28" t="s">
        <v>72</v>
      </c>
      <c r="AF10" s="28" t="s">
        <v>72</v>
      </c>
      <c r="AG10" s="28" t="s">
        <v>72</v>
      </c>
      <c r="AH10" s="191" t="s">
        <v>72</v>
      </c>
      <c r="AI10" s="191" t="s">
        <v>72</v>
      </c>
    </row>
    <row r="11" spans="1:37" ht="31.5" customHeight="1" x14ac:dyDescent="0.25">
      <c r="A11" s="502" t="s">
        <v>75</v>
      </c>
      <c r="B11" s="503"/>
      <c r="C11" s="138">
        <v>1000</v>
      </c>
      <c r="D11" s="138"/>
      <c r="E11" s="138" t="s">
        <v>76</v>
      </c>
      <c r="F11" s="138">
        <v>5000</v>
      </c>
      <c r="G11" s="197">
        <v>65000</v>
      </c>
      <c r="H11" s="197">
        <v>5000</v>
      </c>
      <c r="I11" s="139">
        <v>5000</v>
      </c>
      <c r="J11" s="139"/>
      <c r="K11" s="141">
        <v>30000</v>
      </c>
      <c r="L11" s="141"/>
      <c r="M11" s="141"/>
      <c r="N11" s="141"/>
      <c r="O11" s="141"/>
      <c r="P11" s="141"/>
      <c r="Q11" s="141"/>
      <c r="R11" s="141"/>
      <c r="S11" s="281" t="s">
        <v>77</v>
      </c>
      <c r="T11" s="141"/>
      <c r="U11" s="341"/>
      <c r="V11" s="341"/>
      <c r="W11" s="30">
        <v>5000</v>
      </c>
      <c r="X11" s="368" t="s">
        <v>78</v>
      </c>
      <c r="Y11" s="197">
        <v>500</v>
      </c>
      <c r="Z11" s="197"/>
      <c r="AA11" s="197">
        <v>500</v>
      </c>
      <c r="AB11" s="141">
        <v>45000</v>
      </c>
      <c r="AC11" s="206" t="s">
        <v>79</v>
      </c>
      <c r="AD11" s="206">
        <v>2000</v>
      </c>
      <c r="AE11" s="206">
        <v>4000</v>
      </c>
      <c r="AF11" s="206">
        <v>5000</v>
      </c>
      <c r="AG11" s="139">
        <v>50000</v>
      </c>
      <c r="AH11" s="141" t="s">
        <v>79</v>
      </c>
      <c r="AI11" s="139">
        <v>7500</v>
      </c>
    </row>
    <row r="12" spans="1:37" ht="60" x14ac:dyDescent="0.25">
      <c r="A12" s="498" t="s">
        <v>80</v>
      </c>
      <c r="B12" s="499"/>
      <c r="C12" s="142"/>
      <c r="D12" s="142"/>
      <c r="E12" s="142" t="s">
        <v>81</v>
      </c>
      <c r="F12" s="142"/>
      <c r="G12" s="142" t="s">
        <v>82</v>
      </c>
      <c r="H12" s="142" t="s">
        <v>83</v>
      </c>
      <c r="I12" s="142" t="s">
        <v>82</v>
      </c>
      <c r="J12" s="142"/>
      <c r="K12" s="142" t="s">
        <v>84</v>
      </c>
      <c r="L12" s="142"/>
      <c r="M12" s="142"/>
      <c r="N12" s="142"/>
      <c r="O12" s="142"/>
      <c r="P12" s="142"/>
      <c r="Q12" s="142"/>
      <c r="R12" s="142"/>
      <c r="S12" s="143"/>
      <c r="T12" s="142" t="s">
        <v>85</v>
      </c>
      <c r="U12" s="192"/>
      <c r="V12" s="192"/>
      <c r="W12" s="192" t="s">
        <v>86</v>
      </c>
      <c r="X12" s="369"/>
      <c r="Y12" s="198" t="s">
        <v>87</v>
      </c>
      <c r="Z12" s="198"/>
      <c r="AA12" s="198"/>
      <c r="AB12" s="143" t="s">
        <v>88</v>
      </c>
      <c r="AC12" s="144"/>
      <c r="AD12" s="493" t="s">
        <v>88</v>
      </c>
      <c r="AE12" s="494"/>
      <c r="AF12" s="494"/>
      <c r="AG12" s="494"/>
      <c r="AH12" s="494"/>
      <c r="AI12" s="495"/>
      <c r="AK12" s="237"/>
    </row>
    <row r="13" spans="1:37" ht="30" customHeight="1" x14ac:dyDescent="0.25">
      <c r="A13" s="502" t="s">
        <v>89</v>
      </c>
      <c r="B13" s="503"/>
      <c r="C13" s="138">
        <v>10000</v>
      </c>
      <c r="D13" s="138"/>
      <c r="E13" s="138">
        <v>4500</v>
      </c>
      <c r="F13" s="139">
        <v>8800</v>
      </c>
      <c r="G13" s="197">
        <v>4000</v>
      </c>
      <c r="H13" s="197">
        <v>500</v>
      </c>
      <c r="I13" s="206">
        <v>4000</v>
      </c>
      <c r="J13" s="206"/>
      <c r="K13" s="206">
        <v>2400</v>
      </c>
      <c r="L13" s="206"/>
      <c r="M13" s="206"/>
      <c r="N13" s="206"/>
      <c r="O13" s="206"/>
      <c r="P13" s="206"/>
      <c r="Q13" s="206"/>
      <c r="R13" s="206"/>
      <c r="S13" s="206"/>
      <c r="T13" s="206"/>
      <c r="U13" s="342"/>
      <c r="V13" s="342"/>
      <c r="W13" s="378">
        <v>5000</v>
      </c>
      <c r="X13" s="368" t="s">
        <v>90</v>
      </c>
      <c r="Y13" s="197">
        <v>4000</v>
      </c>
      <c r="Z13" s="197"/>
      <c r="AA13" s="206" t="s">
        <v>91</v>
      </c>
      <c r="AB13" s="141">
        <v>1500</v>
      </c>
      <c r="AC13" s="206">
        <v>3500</v>
      </c>
      <c r="AD13" s="141">
        <v>4200</v>
      </c>
      <c r="AE13" s="139">
        <v>7222</v>
      </c>
      <c r="AF13" s="293">
        <v>3600</v>
      </c>
      <c r="AG13" s="139">
        <v>6000</v>
      </c>
      <c r="AH13" s="141">
        <v>2000</v>
      </c>
      <c r="AI13" s="141">
        <v>3000</v>
      </c>
    </row>
    <row r="14" spans="1:37" ht="75" x14ac:dyDescent="0.25">
      <c r="A14" s="498" t="s">
        <v>80</v>
      </c>
      <c r="B14" s="499"/>
      <c r="C14" s="142"/>
      <c r="D14" s="142"/>
      <c r="E14" s="142" t="s">
        <v>92</v>
      </c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279"/>
      <c r="T14" s="273"/>
      <c r="U14" s="343"/>
      <c r="V14" s="343"/>
      <c r="W14" s="417" t="s">
        <v>93</v>
      </c>
      <c r="X14" s="369"/>
      <c r="Y14" s="142" t="s">
        <v>87</v>
      </c>
      <c r="Z14" s="142"/>
      <c r="AA14" s="198" t="s">
        <v>94</v>
      </c>
      <c r="AB14" s="143"/>
      <c r="AC14" s="144"/>
      <c r="AD14" s="143"/>
      <c r="AE14" s="29"/>
      <c r="AF14" s="29"/>
      <c r="AG14" s="29"/>
      <c r="AH14" s="143"/>
      <c r="AI14" s="143"/>
    </row>
    <row r="15" spans="1:37" ht="15.75" customHeight="1" x14ac:dyDescent="0.25">
      <c r="A15" s="500">
        <v>2011</v>
      </c>
      <c r="B15" s="34" t="s">
        <v>95</v>
      </c>
      <c r="C15" s="138">
        <v>10</v>
      </c>
      <c r="D15" s="165"/>
      <c r="E15" s="165"/>
      <c r="F15" s="165"/>
      <c r="G15" s="197" t="s">
        <v>96</v>
      </c>
      <c r="H15" s="167"/>
      <c r="I15" s="197" t="s">
        <v>96</v>
      </c>
      <c r="J15" s="168"/>
      <c r="K15" s="93"/>
      <c r="L15" s="93"/>
      <c r="M15" s="93"/>
      <c r="N15" s="93"/>
      <c r="O15" s="93"/>
      <c r="P15" s="93"/>
      <c r="Q15" s="93"/>
      <c r="R15" s="140"/>
      <c r="S15" s="278"/>
      <c r="T15" s="140"/>
      <c r="U15" s="344"/>
      <c r="V15" s="344"/>
      <c r="W15" s="372"/>
      <c r="X15" s="373"/>
      <c r="Y15" s="164"/>
      <c r="Z15" s="164"/>
      <c r="AA15" s="445"/>
      <c r="AB15" s="141" t="s">
        <v>96</v>
      </c>
      <c r="AC15" s="294"/>
      <c r="AD15" s="61"/>
      <c r="AE15" s="139">
        <v>7</v>
      </c>
      <c r="AF15" s="139">
        <v>7</v>
      </c>
      <c r="AG15" s="61"/>
      <c r="AH15" s="141">
        <v>9</v>
      </c>
      <c r="AI15" s="140"/>
    </row>
    <row r="16" spans="1:37" ht="17.25" x14ac:dyDescent="0.25">
      <c r="A16" s="500"/>
      <c r="B16" s="35" t="s">
        <v>97</v>
      </c>
      <c r="C16" s="142">
        <v>1293000</v>
      </c>
      <c r="D16" s="165"/>
      <c r="E16" s="165"/>
      <c r="F16" s="165"/>
      <c r="G16" s="198" t="s">
        <v>96</v>
      </c>
      <c r="H16" s="168"/>
      <c r="I16" s="198" t="s">
        <v>96</v>
      </c>
      <c r="J16" s="168"/>
      <c r="K16" s="93"/>
      <c r="L16" s="93"/>
      <c r="M16" s="93"/>
      <c r="N16" s="93"/>
      <c r="O16" s="93"/>
      <c r="P16" s="93"/>
      <c r="Q16" s="93"/>
      <c r="R16" s="171"/>
      <c r="S16" s="101"/>
      <c r="T16" s="171"/>
      <c r="U16" s="345"/>
      <c r="V16" s="345"/>
      <c r="W16" s="370"/>
      <c r="X16" s="371"/>
      <c r="Y16" s="255"/>
      <c r="Z16" s="255"/>
      <c r="AA16" s="444"/>
      <c r="AB16" s="143" t="s">
        <v>96</v>
      </c>
      <c r="AC16" s="294"/>
      <c r="AD16" s="61"/>
      <c r="AE16" s="29">
        <v>280000</v>
      </c>
      <c r="AF16" s="29">
        <v>271000</v>
      </c>
      <c r="AG16" s="61"/>
      <c r="AH16" s="143">
        <v>566197</v>
      </c>
      <c r="AI16" s="171"/>
      <c r="AJ16" s="214">
        <f>SUM(C16:AI16)</f>
        <v>2410197</v>
      </c>
    </row>
    <row r="17" spans="1:36" x14ac:dyDescent="0.25">
      <c r="A17" s="500">
        <v>2012</v>
      </c>
      <c r="B17" s="34" t="s">
        <v>95</v>
      </c>
      <c r="C17" s="138">
        <v>25</v>
      </c>
      <c r="D17" s="165"/>
      <c r="E17" s="165"/>
      <c r="F17" s="165"/>
      <c r="G17" s="197">
        <v>4</v>
      </c>
      <c r="H17" s="168"/>
      <c r="I17" s="206">
        <v>1</v>
      </c>
      <c r="J17" s="294"/>
      <c r="K17" s="93"/>
      <c r="L17" s="93"/>
      <c r="M17" s="93"/>
      <c r="N17" s="93"/>
      <c r="O17" s="93"/>
      <c r="P17" s="93"/>
      <c r="Q17" s="93"/>
      <c r="R17" s="171"/>
      <c r="S17" s="101"/>
      <c r="T17" s="171"/>
      <c r="U17" s="345"/>
      <c r="V17" s="345"/>
      <c r="W17" s="370"/>
      <c r="X17" s="371"/>
      <c r="Y17" s="255"/>
      <c r="Z17" s="255"/>
      <c r="AA17" s="444"/>
      <c r="AB17" s="141">
        <v>1</v>
      </c>
      <c r="AC17" s="294"/>
      <c r="AD17" s="61"/>
      <c r="AE17" s="139">
        <v>14</v>
      </c>
      <c r="AF17" s="139">
        <v>16</v>
      </c>
      <c r="AG17" s="61"/>
      <c r="AH17" s="141">
        <v>12</v>
      </c>
      <c r="AI17" s="171"/>
    </row>
    <row r="18" spans="1:36" ht="17.25" x14ac:dyDescent="0.25">
      <c r="A18" s="500"/>
      <c r="B18" s="35" t="s">
        <v>97</v>
      </c>
      <c r="C18" s="142">
        <v>3004000</v>
      </c>
      <c r="D18" s="165"/>
      <c r="E18" s="165"/>
      <c r="F18" s="165"/>
      <c r="G18" s="198">
        <v>420000</v>
      </c>
      <c r="H18" s="169"/>
      <c r="I18" s="144">
        <v>100000</v>
      </c>
      <c r="J18" s="294"/>
      <c r="K18" s="93"/>
      <c r="L18" s="93"/>
      <c r="M18" s="93"/>
      <c r="N18" s="93"/>
      <c r="O18" s="93"/>
      <c r="P18" s="93"/>
      <c r="Q18" s="93"/>
      <c r="R18" s="171"/>
      <c r="S18" s="101"/>
      <c r="T18" s="171"/>
      <c r="U18" s="345"/>
      <c r="V18" s="345"/>
      <c r="W18" s="370"/>
      <c r="X18" s="371"/>
      <c r="Y18" s="256"/>
      <c r="Z18" s="255"/>
      <c r="AA18" s="444"/>
      <c r="AB18" s="143">
        <v>122203</v>
      </c>
      <c r="AC18" s="294"/>
      <c r="AD18" s="61"/>
      <c r="AE18" s="29">
        <v>1530000</v>
      </c>
      <c r="AF18" s="29">
        <v>1296000</v>
      </c>
      <c r="AG18" s="61"/>
      <c r="AH18" s="143">
        <v>501288</v>
      </c>
      <c r="AI18" s="145"/>
      <c r="AJ18" s="214">
        <f>SUM(C18:AI18)</f>
        <v>6973491</v>
      </c>
    </row>
    <row r="19" spans="1:36" x14ac:dyDescent="0.25">
      <c r="A19" s="500">
        <v>2013</v>
      </c>
      <c r="B19" s="34" t="s">
        <v>95</v>
      </c>
      <c r="C19" s="138">
        <v>21</v>
      </c>
      <c r="D19" s="165"/>
      <c r="E19" s="165"/>
      <c r="F19" s="165"/>
      <c r="G19" s="197">
        <v>2</v>
      </c>
      <c r="H19" s="146" t="s">
        <v>96</v>
      </c>
      <c r="I19" s="206">
        <v>8</v>
      </c>
      <c r="J19" s="294"/>
      <c r="K19" s="93"/>
      <c r="L19" s="93"/>
      <c r="M19" s="93"/>
      <c r="N19" s="93"/>
      <c r="O19" s="93"/>
      <c r="P19" s="93"/>
      <c r="Q19" s="93"/>
      <c r="R19" s="171"/>
      <c r="S19" s="101"/>
      <c r="T19" s="171"/>
      <c r="U19" s="345"/>
      <c r="V19" s="345"/>
      <c r="W19" s="109"/>
      <c r="X19" s="371"/>
      <c r="Y19" s="197">
        <v>8</v>
      </c>
      <c r="Z19" s="168"/>
      <c r="AA19" s="444"/>
      <c r="AB19" s="141">
        <v>6</v>
      </c>
      <c r="AC19" s="294"/>
      <c r="AD19" s="61"/>
      <c r="AE19" s="139">
        <v>6</v>
      </c>
      <c r="AF19" s="139">
        <v>14</v>
      </c>
      <c r="AG19" s="61"/>
      <c r="AH19" s="141">
        <v>16</v>
      </c>
      <c r="AI19" s="141">
        <v>18</v>
      </c>
    </row>
    <row r="20" spans="1:36" ht="17.25" x14ac:dyDescent="0.25">
      <c r="A20" s="500"/>
      <c r="B20" s="35" t="s">
        <v>97</v>
      </c>
      <c r="C20" s="142">
        <v>2523000</v>
      </c>
      <c r="D20" s="165"/>
      <c r="E20" s="165"/>
      <c r="F20" s="165"/>
      <c r="G20" s="198">
        <v>200000</v>
      </c>
      <c r="H20" s="147" t="s">
        <v>96</v>
      </c>
      <c r="I20" s="144">
        <v>740000</v>
      </c>
      <c r="J20" s="294"/>
      <c r="K20" s="93"/>
      <c r="L20" s="93"/>
      <c r="M20" s="93"/>
      <c r="N20" s="93"/>
      <c r="O20" s="93"/>
      <c r="P20" s="93"/>
      <c r="Q20" s="93"/>
      <c r="R20" s="171"/>
      <c r="S20" s="101"/>
      <c r="T20" s="171"/>
      <c r="U20" s="345"/>
      <c r="V20" s="345"/>
      <c r="W20" s="376"/>
      <c r="X20" s="374"/>
      <c r="Y20" s="198">
        <v>497807</v>
      </c>
      <c r="Z20" s="168"/>
      <c r="AA20" s="444"/>
      <c r="AB20" s="143">
        <v>678883</v>
      </c>
      <c r="AC20" s="294"/>
      <c r="AD20" s="61"/>
      <c r="AE20" s="29">
        <v>689000</v>
      </c>
      <c r="AF20" s="29">
        <v>1664000</v>
      </c>
      <c r="AG20" s="61"/>
      <c r="AH20" s="143">
        <v>512800</v>
      </c>
      <c r="AI20" s="143">
        <v>1808685</v>
      </c>
      <c r="AJ20" s="214">
        <f>SUM(C20:AI20)</f>
        <v>9314175</v>
      </c>
    </row>
    <row r="21" spans="1:36" x14ac:dyDescent="0.25">
      <c r="A21" s="500">
        <v>2014</v>
      </c>
      <c r="B21" s="34" t="s">
        <v>95</v>
      </c>
      <c r="C21" s="138">
        <v>19</v>
      </c>
      <c r="D21" s="165"/>
      <c r="E21" s="165"/>
      <c r="F21" s="165"/>
      <c r="G21" s="197">
        <v>4</v>
      </c>
      <c r="H21" s="146" t="s">
        <v>96</v>
      </c>
      <c r="I21" s="197">
        <v>4</v>
      </c>
      <c r="J21" s="168"/>
      <c r="K21" s="94"/>
      <c r="L21" s="94"/>
      <c r="M21" s="94"/>
      <c r="N21" s="94"/>
      <c r="O21" s="94"/>
      <c r="P21" s="94"/>
      <c r="Q21" s="94"/>
      <c r="R21" s="171"/>
      <c r="S21" s="171"/>
      <c r="T21" s="171"/>
      <c r="U21" s="109"/>
      <c r="V21" s="109"/>
      <c r="W21" s="376"/>
      <c r="X21" s="375"/>
      <c r="Y21" s="197">
        <v>20</v>
      </c>
      <c r="Z21" s="168"/>
      <c r="AA21" s="444"/>
      <c r="AB21" s="197">
        <v>6</v>
      </c>
      <c r="AC21" s="206" t="s">
        <v>96</v>
      </c>
      <c r="AD21" s="139">
        <v>3</v>
      </c>
      <c r="AE21" s="139">
        <v>18</v>
      </c>
      <c r="AF21" s="139">
        <v>17</v>
      </c>
      <c r="AG21" s="61"/>
      <c r="AH21" s="141">
        <v>12</v>
      </c>
      <c r="AI21" s="141">
        <v>28</v>
      </c>
    </row>
    <row r="22" spans="1:36" ht="17.25" x14ac:dyDescent="0.25">
      <c r="A22" s="500"/>
      <c r="B22" s="35" t="s">
        <v>97</v>
      </c>
      <c r="C22" s="142">
        <v>2492000</v>
      </c>
      <c r="D22" s="165"/>
      <c r="E22" s="165"/>
      <c r="F22" s="165"/>
      <c r="G22" s="198">
        <v>460000</v>
      </c>
      <c r="H22" s="147" t="s">
        <v>96</v>
      </c>
      <c r="I22" s="198">
        <v>520000</v>
      </c>
      <c r="J22" s="168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09"/>
      <c r="V22" s="109"/>
      <c r="W22" s="376"/>
      <c r="X22" s="375"/>
      <c r="Y22" s="264">
        <v>911208</v>
      </c>
      <c r="Z22" s="362"/>
      <c r="AA22" s="171"/>
      <c r="AB22" s="198">
        <v>527865</v>
      </c>
      <c r="AC22" s="144" t="s">
        <v>96</v>
      </c>
      <c r="AD22" s="29">
        <v>340887</v>
      </c>
      <c r="AE22" s="29">
        <v>2340045</v>
      </c>
      <c r="AF22" s="29">
        <v>2296686</v>
      </c>
      <c r="AG22" s="61"/>
      <c r="AH22" s="143">
        <v>1008194</v>
      </c>
      <c r="AI22" s="143">
        <v>2820033</v>
      </c>
      <c r="AJ22" s="214">
        <f>SUM(C22:AI22)</f>
        <v>13716918</v>
      </c>
    </row>
    <row r="23" spans="1:36" x14ac:dyDescent="0.25">
      <c r="A23" s="500">
        <v>2015</v>
      </c>
      <c r="B23" s="34" t="s">
        <v>95</v>
      </c>
      <c r="C23" s="138">
        <v>28</v>
      </c>
      <c r="D23" s="165"/>
      <c r="E23" s="165"/>
      <c r="F23" s="165"/>
      <c r="G23" s="167">
        <v>4</v>
      </c>
      <c r="H23" s="164" t="s">
        <v>96</v>
      </c>
      <c r="I23" s="197">
        <v>4</v>
      </c>
      <c r="J23" s="168"/>
      <c r="K23" s="94"/>
      <c r="L23" s="94"/>
      <c r="M23" s="94"/>
      <c r="N23" s="94"/>
      <c r="O23" s="94"/>
      <c r="P23" s="94"/>
      <c r="Q23" s="94"/>
      <c r="R23" s="171"/>
      <c r="S23" s="171"/>
      <c r="T23" s="171"/>
      <c r="U23" s="109"/>
      <c r="V23" s="109"/>
      <c r="W23" s="376"/>
      <c r="X23" s="375"/>
      <c r="Y23" s="265">
        <v>28</v>
      </c>
      <c r="Z23" s="362"/>
      <c r="AA23" s="444"/>
      <c r="AB23" s="197">
        <v>4</v>
      </c>
      <c r="AC23" s="206">
        <v>4</v>
      </c>
      <c r="AD23" s="139">
        <v>3</v>
      </c>
      <c r="AE23" s="139">
        <v>1</v>
      </c>
      <c r="AF23" s="139">
        <v>6</v>
      </c>
      <c r="AG23" s="61"/>
      <c r="AH23" s="141">
        <v>5</v>
      </c>
      <c r="AI23" s="141">
        <v>10</v>
      </c>
    </row>
    <row r="24" spans="1:36" ht="17.25" x14ac:dyDescent="0.25">
      <c r="A24" s="500"/>
      <c r="B24" s="35" t="s">
        <v>97</v>
      </c>
      <c r="C24" s="422">
        <v>1823000</v>
      </c>
      <c r="D24" s="240"/>
      <c r="E24" s="240"/>
      <c r="F24" s="165"/>
      <c r="G24" s="142">
        <v>470000</v>
      </c>
      <c r="H24" s="142" t="s">
        <v>96</v>
      </c>
      <c r="I24" s="148">
        <v>510000</v>
      </c>
      <c r="J24" s="240"/>
      <c r="K24" s="95"/>
      <c r="L24" s="95"/>
      <c r="M24" s="95"/>
      <c r="N24" s="95"/>
      <c r="O24" s="95"/>
      <c r="P24" s="95"/>
      <c r="Q24" s="95"/>
      <c r="R24" s="171"/>
      <c r="S24" s="171"/>
      <c r="T24" s="171"/>
      <c r="U24" s="109"/>
      <c r="V24" s="109"/>
      <c r="W24" s="376"/>
      <c r="X24" s="375"/>
      <c r="Y24" s="147">
        <v>1870637</v>
      </c>
      <c r="Z24" s="255"/>
      <c r="AA24" s="444"/>
      <c r="AB24" s="264">
        <v>527576</v>
      </c>
      <c r="AC24" s="144">
        <v>445517</v>
      </c>
      <c r="AD24" s="29">
        <v>352129.57900000003</v>
      </c>
      <c r="AE24" s="29">
        <v>161783.84700000001</v>
      </c>
      <c r="AF24" s="246">
        <v>467515.29600000003</v>
      </c>
      <c r="AG24" s="61"/>
      <c r="AH24" s="192">
        <v>7812</v>
      </c>
      <c r="AI24" s="143">
        <v>911768.87799999991</v>
      </c>
      <c r="AJ24" s="214">
        <f>SUM(C24:AI24)</f>
        <v>7547739.5999999996</v>
      </c>
    </row>
    <row r="25" spans="1:36" x14ac:dyDescent="0.25">
      <c r="A25" s="500">
        <v>2016</v>
      </c>
      <c r="B25" s="36" t="s">
        <v>95</v>
      </c>
      <c r="C25" s="423">
        <v>35</v>
      </c>
      <c r="D25" s="240"/>
      <c r="E25" s="240"/>
      <c r="F25" s="165"/>
      <c r="G25" s="138">
        <v>10</v>
      </c>
      <c r="H25" s="138" t="s">
        <v>96</v>
      </c>
      <c r="I25" s="149">
        <v>11</v>
      </c>
      <c r="J25" s="240"/>
      <c r="K25" s="95"/>
      <c r="L25" s="95"/>
      <c r="M25" s="95"/>
      <c r="N25" s="95"/>
      <c r="O25" s="95"/>
      <c r="P25" s="95"/>
      <c r="Q25" s="95"/>
      <c r="R25" s="171"/>
      <c r="S25" s="108"/>
      <c r="T25" s="171"/>
      <c r="U25" s="108"/>
      <c r="V25" s="108"/>
      <c r="W25" s="376"/>
      <c r="X25" s="108"/>
      <c r="Y25" s="138">
        <v>23</v>
      </c>
      <c r="Z25" s="165"/>
      <c r="AA25" s="444"/>
      <c r="AB25" s="265">
        <v>4</v>
      </c>
      <c r="AC25" s="197" t="s">
        <v>96</v>
      </c>
      <c r="AD25" s="139" t="s">
        <v>96</v>
      </c>
      <c r="AE25" s="139" t="s">
        <v>96</v>
      </c>
      <c r="AF25" s="30" t="s">
        <v>96</v>
      </c>
      <c r="AG25" s="61"/>
      <c r="AH25" s="58">
        <v>2</v>
      </c>
      <c r="AI25" s="58" t="s">
        <v>96</v>
      </c>
    </row>
    <row r="26" spans="1:36" ht="17.25" x14ac:dyDescent="0.25">
      <c r="A26" s="500"/>
      <c r="B26" s="35" t="s">
        <v>97</v>
      </c>
      <c r="C26" s="422">
        <v>2230000</v>
      </c>
      <c r="D26" s="165"/>
      <c r="E26" s="165"/>
      <c r="F26" s="166"/>
      <c r="G26" s="166">
        <v>1147000</v>
      </c>
      <c r="H26" s="166" t="s">
        <v>96</v>
      </c>
      <c r="I26" s="142">
        <v>1720000</v>
      </c>
      <c r="J26" s="240"/>
      <c r="K26" s="95"/>
      <c r="L26" s="95"/>
      <c r="M26" s="95"/>
      <c r="N26" s="95"/>
      <c r="O26" s="95"/>
      <c r="P26" s="95"/>
      <c r="Q26" s="95"/>
      <c r="R26" s="171"/>
      <c r="S26" s="109"/>
      <c r="T26" s="171"/>
      <c r="U26" s="109"/>
      <c r="V26" s="109"/>
      <c r="W26" s="377"/>
      <c r="X26" s="108"/>
      <c r="Y26" s="166">
        <v>1577796</v>
      </c>
      <c r="Z26" s="165"/>
      <c r="AA26" s="444"/>
      <c r="AB26" s="198">
        <v>409753</v>
      </c>
      <c r="AC26" s="169" t="s">
        <v>96</v>
      </c>
      <c r="AD26" s="29" t="s">
        <v>96</v>
      </c>
      <c r="AE26" s="29" t="s">
        <v>96</v>
      </c>
      <c r="AF26" s="246" t="s">
        <v>96</v>
      </c>
      <c r="AG26" s="61"/>
      <c r="AH26" s="59">
        <v>6358</v>
      </c>
      <c r="AI26" s="59" t="s">
        <v>96</v>
      </c>
      <c r="AJ26" s="214">
        <f>SUM(C26:AI26)</f>
        <v>7090907</v>
      </c>
    </row>
    <row r="27" spans="1:36" x14ac:dyDescent="0.25">
      <c r="A27" s="501">
        <v>2017</v>
      </c>
      <c r="B27" s="37" t="s">
        <v>95</v>
      </c>
      <c r="C27" s="421">
        <v>20</v>
      </c>
      <c r="D27" s="74"/>
      <c r="E27" s="74"/>
      <c r="F27" s="149" t="s">
        <v>96</v>
      </c>
      <c r="G27" s="149">
        <v>10</v>
      </c>
      <c r="H27" s="138" t="s">
        <v>96</v>
      </c>
      <c r="I27" s="138">
        <v>5</v>
      </c>
      <c r="J27" s="240"/>
      <c r="K27" s="95"/>
      <c r="L27" s="95"/>
      <c r="M27" s="95"/>
      <c r="N27" s="95"/>
      <c r="O27" s="95"/>
      <c r="P27" s="95"/>
      <c r="Q27" s="95"/>
      <c r="R27" s="171"/>
      <c r="S27" s="109"/>
      <c r="T27" s="171"/>
      <c r="U27" s="109"/>
      <c r="V27" s="109"/>
      <c r="W27" s="378">
        <v>6</v>
      </c>
      <c r="X27" s="433" t="s">
        <v>96</v>
      </c>
      <c r="Y27" s="138">
        <v>32</v>
      </c>
      <c r="Z27" s="165"/>
      <c r="AA27" s="444"/>
      <c r="AB27" s="168" t="s">
        <v>98</v>
      </c>
      <c r="AC27" s="197" t="s">
        <v>96</v>
      </c>
      <c r="AD27" s="31" t="s">
        <v>96</v>
      </c>
      <c r="AE27" s="139">
        <v>2</v>
      </c>
      <c r="AF27" s="32" t="s">
        <v>96</v>
      </c>
      <c r="AG27" s="61"/>
      <c r="AH27" s="141">
        <v>3</v>
      </c>
      <c r="AI27" s="58" t="s">
        <v>96</v>
      </c>
    </row>
    <row r="28" spans="1:36" x14ac:dyDescent="0.25">
      <c r="A28" s="500"/>
      <c r="B28" s="38" t="s">
        <v>99</v>
      </c>
      <c r="C28" s="424">
        <v>214000</v>
      </c>
      <c r="D28" s="165"/>
      <c r="E28" s="165"/>
      <c r="F28" s="142" t="s">
        <v>96</v>
      </c>
      <c r="G28" s="142">
        <v>1350000</v>
      </c>
      <c r="H28" s="166" t="s">
        <v>96</v>
      </c>
      <c r="I28" s="150">
        <v>750000</v>
      </c>
      <c r="J28" s="336"/>
      <c r="K28" s="95"/>
      <c r="L28" s="95"/>
      <c r="M28" s="95"/>
      <c r="N28" s="95"/>
      <c r="O28" s="95"/>
      <c r="P28" s="95"/>
      <c r="Q28" s="95"/>
      <c r="R28" s="171"/>
      <c r="S28" s="171"/>
      <c r="T28" s="171"/>
      <c r="U28" s="109"/>
      <c r="V28" s="109"/>
      <c r="W28" s="379">
        <v>42478</v>
      </c>
      <c r="X28" s="420" t="s">
        <v>96</v>
      </c>
      <c r="Y28" s="166">
        <v>1582682.3529999999</v>
      </c>
      <c r="Z28" s="165"/>
      <c r="AA28" s="444"/>
      <c r="AB28" s="198">
        <v>2506</v>
      </c>
      <c r="AC28" s="169" t="s">
        <v>96</v>
      </c>
      <c r="AD28" s="29" t="s">
        <v>96</v>
      </c>
      <c r="AE28" s="33">
        <v>143389</v>
      </c>
      <c r="AF28" s="246" t="s">
        <v>96</v>
      </c>
      <c r="AG28" s="61"/>
      <c r="AH28" s="192">
        <v>9230</v>
      </c>
      <c r="AI28" s="59" t="s">
        <v>96</v>
      </c>
      <c r="AJ28" s="214">
        <f>SUM(C28:AI28)</f>
        <v>4094285.3530000001</v>
      </c>
    </row>
    <row r="29" spans="1:36" x14ac:dyDescent="0.25">
      <c r="A29" s="501">
        <v>2018</v>
      </c>
      <c r="B29" s="37" t="s">
        <v>95</v>
      </c>
      <c r="C29" s="74">
        <v>25</v>
      </c>
      <c r="D29" s="74"/>
      <c r="E29" s="74"/>
      <c r="F29" s="138">
        <v>2</v>
      </c>
      <c r="G29" s="138">
        <v>11</v>
      </c>
      <c r="H29" s="138" t="s">
        <v>96</v>
      </c>
      <c r="I29" s="138">
        <v>8</v>
      </c>
      <c r="J29" s="240"/>
      <c r="K29" s="95"/>
      <c r="L29" s="95"/>
      <c r="M29" s="95"/>
      <c r="N29" s="95"/>
      <c r="O29" s="95"/>
      <c r="P29" s="95"/>
      <c r="Q29" s="95"/>
      <c r="R29" s="171"/>
      <c r="S29" s="109"/>
      <c r="T29" s="171"/>
      <c r="U29" s="109"/>
      <c r="V29" s="109"/>
      <c r="W29" s="380">
        <v>9</v>
      </c>
      <c r="X29" s="433" t="s">
        <v>96</v>
      </c>
      <c r="Y29" s="138">
        <v>51</v>
      </c>
      <c r="Z29" s="165"/>
      <c r="AA29" s="444"/>
      <c r="AB29" s="138" t="s">
        <v>96</v>
      </c>
      <c r="AC29" s="197">
        <v>1</v>
      </c>
      <c r="AD29" s="138">
        <v>3</v>
      </c>
      <c r="AE29" s="138" t="s">
        <v>96</v>
      </c>
      <c r="AF29" s="138">
        <v>1</v>
      </c>
      <c r="AG29" s="61"/>
      <c r="AH29" s="138">
        <v>3</v>
      </c>
      <c r="AI29" s="138" t="s">
        <v>96</v>
      </c>
    </row>
    <row r="30" spans="1:36" x14ac:dyDescent="0.25">
      <c r="A30" s="500"/>
      <c r="B30" s="38" t="s">
        <v>99</v>
      </c>
      <c r="C30" s="424">
        <v>787722</v>
      </c>
      <c r="D30" s="74"/>
      <c r="E30" s="74"/>
      <c r="F30" s="166">
        <v>293569</v>
      </c>
      <c r="G30" s="166">
        <v>1702000</v>
      </c>
      <c r="H30" s="166" t="s">
        <v>96</v>
      </c>
      <c r="I30" s="166">
        <v>1189000</v>
      </c>
      <c r="J30" s="240"/>
      <c r="K30" s="95"/>
      <c r="L30" s="95"/>
      <c r="M30" s="95"/>
      <c r="N30" s="95"/>
      <c r="O30" s="95"/>
      <c r="P30" s="95"/>
      <c r="Q30" s="95"/>
      <c r="R30" s="171"/>
      <c r="S30" s="171"/>
      <c r="T30" s="171"/>
      <c r="U30" s="109"/>
      <c r="V30" s="109"/>
      <c r="W30" s="381">
        <v>42245</v>
      </c>
      <c r="X30" s="420" t="s">
        <v>96</v>
      </c>
      <c r="Y30" s="166">
        <v>3780147</v>
      </c>
      <c r="Z30" s="165"/>
      <c r="AA30" s="444"/>
      <c r="AB30" s="166" t="s">
        <v>96</v>
      </c>
      <c r="AC30" s="169">
        <v>96203</v>
      </c>
      <c r="AD30" s="166">
        <v>470073.946</v>
      </c>
      <c r="AE30" s="166" t="s">
        <v>96</v>
      </c>
      <c r="AF30" s="166">
        <v>157470.82199999999</v>
      </c>
      <c r="AG30" s="61"/>
      <c r="AH30" s="166">
        <v>7237</v>
      </c>
      <c r="AI30" s="166" t="s">
        <v>96</v>
      </c>
      <c r="AJ30" s="214">
        <f>SUM(C30:AI30)</f>
        <v>8525667.7680000011</v>
      </c>
    </row>
    <row r="31" spans="1:36" x14ac:dyDescent="0.25">
      <c r="A31" s="501">
        <v>2019</v>
      </c>
      <c r="B31" s="37" t="s">
        <v>95</v>
      </c>
      <c r="C31" s="74">
        <v>24</v>
      </c>
      <c r="D31" s="165"/>
      <c r="E31" s="165"/>
      <c r="F31" s="138">
        <v>1</v>
      </c>
      <c r="G31" s="138">
        <v>1</v>
      </c>
      <c r="H31" s="138" t="s">
        <v>96</v>
      </c>
      <c r="I31" s="138">
        <v>6</v>
      </c>
      <c r="J31" s="165"/>
      <c r="K31" s="94"/>
      <c r="L31" s="94"/>
      <c r="M31" s="94"/>
      <c r="N31" s="94"/>
      <c r="O31" s="94"/>
      <c r="P31" s="94"/>
      <c r="Q31" s="94"/>
      <c r="R31" s="171"/>
      <c r="S31" s="109"/>
      <c r="T31" s="171"/>
      <c r="U31" s="109"/>
      <c r="V31" s="109"/>
      <c r="W31" s="380">
        <v>13</v>
      </c>
      <c r="X31" s="433" t="s">
        <v>96</v>
      </c>
      <c r="Y31" s="138">
        <v>60</v>
      </c>
      <c r="Z31" s="165"/>
      <c r="AA31" s="444"/>
      <c r="AB31" s="138" t="s">
        <v>100</v>
      </c>
      <c r="AC31" s="197">
        <v>1</v>
      </c>
      <c r="AD31" s="138">
        <v>5</v>
      </c>
      <c r="AE31" s="138" t="s">
        <v>96</v>
      </c>
      <c r="AF31" s="138">
        <v>6</v>
      </c>
      <c r="AG31" s="61"/>
      <c r="AH31" s="138">
        <v>4</v>
      </c>
      <c r="AI31" s="138" t="s">
        <v>96</v>
      </c>
    </row>
    <row r="32" spans="1:36" x14ac:dyDescent="0.25">
      <c r="A32" s="500"/>
      <c r="B32" s="38" t="s">
        <v>99</v>
      </c>
      <c r="C32" s="424">
        <v>676179</v>
      </c>
      <c r="D32" s="74"/>
      <c r="E32" s="74"/>
      <c r="F32" s="166">
        <v>135000</v>
      </c>
      <c r="G32" s="166">
        <v>140000</v>
      </c>
      <c r="H32" s="166" t="s">
        <v>96</v>
      </c>
      <c r="I32" s="166">
        <v>840000</v>
      </c>
      <c r="J32" s="240"/>
      <c r="K32" s="95"/>
      <c r="L32" s="95"/>
      <c r="M32" s="95"/>
      <c r="N32" s="95"/>
      <c r="O32" s="95"/>
      <c r="P32" s="95"/>
      <c r="Q32" s="95"/>
      <c r="R32" s="171"/>
      <c r="S32" s="171"/>
      <c r="T32" s="171"/>
      <c r="U32" s="109"/>
      <c r="V32" s="109"/>
      <c r="W32" s="382">
        <v>81403</v>
      </c>
      <c r="X32" s="420" t="s">
        <v>96</v>
      </c>
      <c r="Y32" s="166">
        <v>1480512</v>
      </c>
      <c r="Z32" s="165"/>
      <c r="AA32" s="444"/>
      <c r="AB32" s="166">
        <v>24703</v>
      </c>
      <c r="AC32" s="169">
        <v>2859</v>
      </c>
      <c r="AD32" s="166">
        <v>28304</v>
      </c>
      <c r="AE32" s="166" t="s">
        <v>96</v>
      </c>
      <c r="AF32" s="166">
        <v>30806</v>
      </c>
      <c r="AG32" s="61"/>
      <c r="AH32" s="166">
        <v>6252</v>
      </c>
      <c r="AI32" s="166" t="s">
        <v>96</v>
      </c>
      <c r="AJ32" s="214">
        <f>SUM(C32:AI32)</f>
        <v>3446018</v>
      </c>
    </row>
    <row r="33" spans="1:36" ht="21.75" customHeight="1" x14ac:dyDescent="0.25">
      <c r="A33" s="501">
        <v>2020</v>
      </c>
      <c r="B33" s="37" t="s">
        <v>95</v>
      </c>
      <c r="C33" s="138">
        <v>11</v>
      </c>
      <c r="D33" s="165"/>
      <c r="E33" s="165"/>
      <c r="F33" s="138">
        <v>4</v>
      </c>
      <c r="G33" s="138" t="s">
        <v>96</v>
      </c>
      <c r="H33" s="138" t="s">
        <v>96</v>
      </c>
      <c r="I33" s="138">
        <v>4</v>
      </c>
      <c r="J33" s="165"/>
      <c r="K33" s="94"/>
      <c r="L33" s="94"/>
      <c r="M33" s="94"/>
      <c r="N33" s="94"/>
      <c r="O33" s="94"/>
      <c r="P33" s="94"/>
      <c r="Q33" s="94"/>
      <c r="R33" s="171"/>
      <c r="S33" s="109"/>
      <c r="T33" s="171"/>
      <c r="U33" s="109"/>
      <c r="V33" s="109"/>
      <c r="W33" s="380" t="s">
        <v>96</v>
      </c>
      <c r="X33" s="433" t="s">
        <v>96</v>
      </c>
      <c r="Y33" s="138">
        <v>124</v>
      </c>
      <c r="Z33" s="165"/>
      <c r="AA33" s="444"/>
      <c r="AB33" s="138" t="s">
        <v>101</v>
      </c>
      <c r="AC33" s="197" t="s">
        <v>96</v>
      </c>
      <c r="AD33" s="138">
        <v>9</v>
      </c>
      <c r="AE33" s="138" t="s">
        <v>96</v>
      </c>
      <c r="AF33" s="138">
        <v>10</v>
      </c>
      <c r="AG33" s="61"/>
      <c r="AH33" s="138">
        <v>4</v>
      </c>
      <c r="AI33" s="58">
        <v>3</v>
      </c>
    </row>
    <row r="34" spans="1:36" x14ac:dyDescent="0.25">
      <c r="A34" s="500"/>
      <c r="B34" s="38" t="s">
        <v>99</v>
      </c>
      <c r="C34" s="166">
        <v>195796</v>
      </c>
      <c r="D34" s="165"/>
      <c r="E34" s="165"/>
      <c r="F34" s="166">
        <v>576000</v>
      </c>
      <c r="G34" s="166" t="s">
        <v>96</v>
      </c>
      <c r="H34" s="166" t="s">
        <v>96</v>
      </c>
      <c r="I34" s="166">
        <v>550000</v>
      </c>
      <c r="J34" s="165"/>
      <c r="K34" s="94"/>
      <c r="L34" s="94"/>
      <c r="M34" s="94"/>
      <c r="N34" s="94"/>
      <c r="O34" s="94"/>
      <c r="P34" s="94"/>
      <c r="Q34" s="94"/>
      <c r="R34" s="171"/>
      <c r="S34" s="171"/>
      <c r="T34" s="171"/>
      <c r="U34" s="109"/>
      <c r="V34" s="109"/>
      <c r="W34" s="381" t="s">
        <v>96</v>
      </c>
      <c r="X34" s="420" t="s">
        <v>96</v>
      </c>
      <c r="Y34" s="166">
        <v>1227554.4732301957</v>
      </c>
      <c r="Z34" s="165"/>
      <c r="AA34" s="444"/>
      <c r="AB34" s="166">
        <v>3357</v>
      </c>
      <c r="AC34" s="169" t="s">
        <v>96</v>
      </c>
      <c r="AD34" s="166">
        <v>50072</v>
      </c>
      <c r="AE34" s="166" t="s">
        <v>96</v>
      </c>
      <c r="AF34" s="166">
        <v>51860</v>
      </c>
      <c r="AG34" s="61"/>
      <c r="AH34" s="166">
        <v>15847</v>
      </c>
      <c r="AI34" s="59">
        <v>29680</v>
      </c>
      <c r="AJ34" s="214">
        <f>SUM(C34:AI34)</f>
        <v>2700166.4732301957</v>
      </c>
    </row>
    <row r="35" spans="1:36" ht="21.75" customHeight="1" x14ac:dyDescent="0.25">
      <c r="A35" s="504">
        <v>2021</v>
      </c>
      <c r="B35" s="37" t="s">
        <v>95</v>
      </c>
      <c r="C35" s="138">
        <v>25</v>
      </c>
      <c r="D35" s="138">
        <v>1</v>
      </c>
      <c r="E35" s="138"/>
      <c r="F35" s="138">
        <v>5</v>
      </c>
      <c r="G35" s="138" t="s">
        <v>96</v>
      </c>
      <c r="H35" s="138" t="s">
        <v>96</v>
      </c>
      <c r="I35" s="138">
        <v>6</v>
      </c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240"/>
      <c r="V35" s="240"/>
      <c r="W35" s="380">
        <v>2</v>
      </c>
      <c r="X35" s="421" t="s">
        <v>96</v>
      </c>
      <c r="Y35" s="138">
        <v>131</v>
      </c>
      <c r="Z35" s="165"/>
      <c r="AA35" s="165"/>
      <c r="AB35" s="138">
        <v>0</v>
      </c>
      <c r="AC35" s="197">
        <v>1</v>
      </c>
      <c r="AD35" s="138">
        <v>22</v>
      </c>
      <c r="AE35" s="138">
        <v>7</v>
      </c>
      <c r="AF35" s="138">
        <v>13</v>
      </c>
      <c r="AG35" s="61"/>
      <c r="AH35" s="138">
        <v>6</v>
      </c>
      <c r="AI35" s="138">
        <v>6</v>
      </c>
    </row>
    <row r="36" spans="1:36" x14ac:dyDescent="0.25">
      <c r="A36" s="501"/>
      <c r="B36" s="38" t="s">
        <v>99</v>
      </c>
      <c r="C36" s="166">
        <v>460743</v>
      </c>
      <c r="D36" s="166">
        <v>6945</v>
      </c>
      <c r="E36" s="166"/>
      <c r="F36" s="166">
        <v>678300</v>
      </c>
      <c r="G36" s="166" t="s">
        <v>96</v>
      </c>
      <c r="H36" s="166" t="s">
        <v>96</v>
      </c>
      <c r="I36" s="166">
        <v>870000</v>
      </c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240"/>
      <c r="V36" s="240"/>
      <c r="W36" s="381">
        <v>13244</v>
      </c>
      <c r="X36" s="434" t="s">
        <v>96</v>
      </c>
      <c r="Y36" s="166">
        <v>1761823</v>
      </c>
      <c r="Z36" s="165"/>
      <c r="AA36" s="165"/>
      <c r="AB36" s="166">
        <v>0</v>
      </c>
      <c r="AC36" s="169">
        <v>136983</v>
      </c>
      <c r="AD36" s="166">
        <v>598531.57899999991</v>
      </c>
      <c r="AE36" s="166">
        <v>415835.16700000002</v>
      </c>
      <c r="AF36" s="166">
        <v>745727</v>
      </c>
      <c r="AG36" s="33"/>
      <c r="AH36" s="166">
        <v>170136</v>
      </c>
      <c r="AI36" s="166">
        <v>482578.47700000001</v>
      </c>
      <c r="AJ36" s="214">
        <f>SUM(C36:AI36)</f>
        <v>6340846.2230000002</v>
      </c>
    </row>
    <row r="37" spans="1:36" ht="21.75" customHeight="1" x14ac:dyDescent="0.25">
      <c r="A37" s="504">
        <v>2022</v>
      </c>
      <c r="B37" s="37" t="s">
        <v>95</v>
      </c>
      <c r="C37" s="138">
        <v>30</v>
      </c>
      <c r="D37" s="138">
        <v>0</v>
      </c>
      <c r="E37" s="138"/>
      <c r="F37" s="138">
        <v>2</v>
      </c>
      <c r="G37" s="138" t="s">
        <v>96</v>
      </c>
      <c r="H37" s="138" t="s">
        <v>96</v>
      </c>
      <c r="I37" s="138">
        <v>2</v>
      </c>
      <c r="J37" s="165"/>
      <c r="K37" s="94"/>
      <c r="L37" s="94"/>
      <c r="M37" s="94"/>
      <c r="N37" s="94"/>
      <c r="O37" s="94"/>
      <c r="P37" s="94"/>
      <c r="Q37" s="94"/>
      <c r="R37" s="171"/>
      <c r="S37" s="109"/>
      <c r="T37" s="171"/>
      <c r="U37" s="109"/>
      <c r="V37" s="109"/>
      <c r="W37" s="380">
        <v>8</v>
      </c>
      <c r="X37" s="433" t="s">
        <v>96</v>
      </c>
      <c r="Y37" s="138">
        <v>84</v>
      </c>
      <c r="Z37" s="165"/>
      <c r="AA37" s="444"/>
      <c r="AB37" s="138">
        <v>0</v>
      </c>
      <c r="AC37" s="197">
        <v>2</v>
      </c>
      <c r="AD37" s="138">
        <v>32</v>
      </c>
      <c r="AE37" s="138">
        <v>19</v>
      </c>
      <c r="AF37" s="138">
        <v>21</v>
      </c>
      <c r="AG37" s="61"/>
      <c r="AH37" s="138">
        <v>10</v>
      </c>
      <c r="AI37" s="138">
        <v>28</v>
      </c>
    </row>
    <row r="38" spans="1:36" x14ac:dyDescent="0.25">
      <c r="A38" s="501"/>
      <c r="B38" s="38" t="s">
        <v>99</v>
      </c>
      <c r="C38" s="166">
        <v>348247</v>
      </c>
      <c r="D38" s="166">
        <v>0</v>
      </c>
      <c r="E38" s="166"/>
      <c r="F38" s="166">
        <v>24671</v>
      </c>
      <c r="G38" s="166" t="s">
        <v>96</v>
      </c>
      <c r="H38" s="166" t="s">
        <v>96</v>
      </c>
      <c r="I38" s="166">
        <v>25000</v>
      </c>
      <c r="J38" s="337"/>
      <c r="K38" s="96"/>
      <c r="L38" s="96"/>
      <c r="M38" s="96"/>
      <c r="N38" s="96"/>
      <c r="O38" s="96"/>
      <c r="P38" s="96"/>
      <c r="Q38" s="96"/>
      <c r="R38" s="145"/>
      <c r="S38" s="277"/>
      <c r="T38" s="145"/>
      <c r="U38" s="277"/>
      <c r="V38" s="277"/>
      <c r="W38" s="382">
        <v>26474</v>
      </c>
      <c r="X38" s="420" t="s">
        <v>96</v>
      </c>
      <c r="Y38" s="166">
        <v>591870</v>
      </c>
      <c r="Z38" s="166"/>
      <c r="AA38" s="440"/>
      <c r="AB38" s="166">
        <v>0</v>
      </c>
      <c r="AC38" s="169">
        <v>155469</v>
      </c>
      <c r="AD38" s="166">
        <v>745400</v>
      </c>
      <c r="AE38" s="166">
        <v>488541</v>
      </c>
      <c r="AF38" s="166">
        <v>1041738</v>
      </c>
      <c r="AG38" s="33"/>
      <c r="AH38" s="166">
        <v>191041</v>
      </c>
      <c r="AI38" s="166">
        <v>1084557</v>
      </c>
      <c r="AJ38" s="214">
        <f>SUM(C38:AI38)</f>
        <v>4723008</v>
      </c>
    </row>
    <row r="39" spans="1:36" ht="21.75" customHeight="1" x14ac:dyDescent="0.25">
      <c r="A39" s="504">
        <v>2023</v>
      </c>
      <c r="B39" s="37" t="s">
        <v>95</v>
      </c>
      <c r="C39" s="138">
        <v>32</v>
      </c>
      <c r="D39" s="138"/>
      <c r="E39" s="138"/>
      <c r="F39" s="138">
        <v>6</v>
      </c>
      <c r="G39" s="138" t="s">
        <v>96</v>
      </c>
      <c r="H39" s="138" t="s">
        <v>96</v>
      </c>
      <c r="I39" s="138">
        <v>2</v>
      </c>
      <c r="J39" s="165"/>
      <c r="K39" s="94"/>
      <c r="L39" s="94"/>
      <c r="M39" s="94"/>
      <c r="N39" s="94"/>
      <c r="O39" s="94"/>
      <c r="P39" s="94"/>
      <c r="Q39" s="94"/>
      <c r="R39" s="171"/>
      <c r="S39" s="109"/>
      <c r="T39" s="171"/>
      <c r="U39" s="109"/>
      <c r="V39" s="109"/>
      <c r="W39" s="380">
        <v>31</v>
      </c>
      <c r="X39" s="433"/>
      <c r="Y39" s="138">
        <v>159</v>
      </c>
      <c r="Z39" s="165"/>
      <c r="AA39" s="444"/>
      <c r="AB39" s="138">
        <v>2</v>
      </c>
      <c r="AC39" s="138">
        <v>3</v>
      </c>
      <c r="AD39" s="138">
        <v>54</v>
      </c>
      <c r="AE39" s="138">
        <v>20</v>
      </c>
      <c r="AF39" s="138">
        <v>29</v>
      </c>
      <c r="AG39" s="61"/>
      <c r="AH39" s="138">
        <v>22</v>
      </c>
      <c r="AI39" s="138">
        <v>20</v>
      </c>
    </row>
    <row r="40" spans="1:36" x14ac:dyDescent="0.25">
      <c r="A40" s="501"/>
      <c r="B40" s="38" t="s">
        <v>99</v>
      </c>
      <c r="C40" s="166">
        <v>234403</v>
      </c>
      <c r="D40" s="166"/>
      <c r="E40" s="166"/>
      <c r="F40" s="166">
        <v>46063</v>
      </c>
      <c r="G40" s="166" t="s">
        <v>96</v>
      </c>
      <c r="H40" s="166" t="s">
        <v>96</v>
      </c>
      <c r="I40" s="166">
        <v>4500</v>
      </c>
      <c r="J40" s="337"/>
      <c r="K40" s="96"/>
      <c r="L40" s="96"/>
      <c r="M40" s="96"/>
      <c r="N40" s="96"/>
      <c r="O40" s="96"/>
      <c r="P40" s="96"/>
      <c r="Q40" s="96"/>
      <c r="R40" s="145"/>
      <c r="S40" s="277"/>
      <c r="T40" s="145"/>
      <c r="U40" s="277"/>
      <c r="V40" s="277"/>
      <c r="W40" s="382">
        <v>268018</v>
      </c>
      <c r="X40" s="420"/>
      <c r="Y40" s="166">
        <v>978261</v>
      </c>
      <c r="Z40" s="166"/>
      <c r="AA40" s="440"/>
      <c r="AB40" s="166">
        <v>5259</v>
      </c>
      <c r="AC40" s="166">
        <v>196412</v>
      </c>
      <c r="AD40" s="166">
        <v>693116</v>
      </c>
      <c r="AE40" s="166">
        <v>791198</v>
      </c>
      <c r="AF40" s="166">
        <v>173501</v>
      </c>
      <c r="AG40" s="33"/>
      <c r="AH40" s="166">
        <v>187104</v>
      </c>
      <c r="AI40" s="166">
        <v>1215041</v>
      </c>
      <c r="AJ40" s="214">
        <f>SUM(C40:AI40)</f>
        <v>4792876</v>
      </c>
    </row>
    <row r="41" spans="1:36" ht="21.75" customHeight="1" x14ac:dyDescent="0.25">
      <c r="A41" s="504">
        <v>2024</v>
      </c>
      <c r="B41" s="37" t="s">
        <v>95</v>
      </c>
      <c r="C41" s="138">
        <v>40</v>
      </c>
      <c r="D41" s="138"/>
      <c r="E41" s="138">
        <v>16</v>
      </c>
      <c r="F41" s="138">
        <v>1</v>
      </c>
      <c r="G41" s="138" t="s">
        <v>96</v>
      </c>
      <c r="H41" s="138" t="s">
        <v>96</v>
      </c>
      <c r="I41" s="138">
        <v>1</v>
      </c>
      <c r="J41" s="165"/>
      <c r="K41" s="94"/>
      <c r="L41" s="94"/>
      <c r="M41" s="94"/>
      <c r="N41" s="94"/>
      <c r="O41" s="94"/>
      <c r="P41" s="94"/>
      <c r="Q41" s="94"/>
      <c r="R41" s="171"/>
      <c r="S41" s="109"/>
      <c r="T41" s="171"/>
      <c r="U41" s="109"/>
      <c r="V41" s="109"/>
      <c r="W41" s="380">
        <v>53</v>
      </c>
      <c r="X41" s="433"/>
      <c r="Y41" s="138">
        <v>228</v>
      </c>
      <c r="Z41" s="165"/>
      <c r="AA41" s="444"/>
      <c r="AB41" s="138">
        <v>0</v>
      </c>
      <c r="AC41" s="138">
        <v>0</v>
      </c>
      <c r="AD41" s="138">
        <v>77</v>
      </c>
      <c r="AE41" s="138">
        <v>2</v>
      </c>
      <c r="AF41" s="138">
        <v>45</v>
      </c>
      <c r="AG41" s="61"/>
      <c r="AH41" s="138">
        <v>13</v>
      </c>
      <c r="AI41" s="138">
        <v>6</v>
      </c>
    </row>
    <row r="42" spans="1:36" x14ac:dyDescent="0.25">
      <c r="A42" s="501"/>
      <c r="B42" s="38" t="s">
        <v>99</v>
      </c>
      <c r="C42" s="166">
        <v>242318</v>
      </c>
      <c r="D42" s="166"/>
      <c r="E42" s="166">
        <v>244362.24900000001</v>
      </c>
      <c r="F42" s="166">
        <v>7300</v>
      </c>
      <c r="G42" s="166" t="s">
        <v>96</v>
      </c>
      <c r="H42" s="166" t="s">
        <v>96</v>
      </c>
      <c r="I42" s="166">
        <v>82000</v>
      </c>
      <c r="J42" s="337"/>
      <c r="K42" s="96"/>
      <c r="L42" s="96"/>
      <c r="M42" s="96"/>
      <c r="N42" s="96"/>
      <c r="O42" s="96"/>
      <c r="P42" s="96"/>
      <c r="Q42" s="96"/>
      <c r="R42" s="145"/>
      <c r="S42" s="277"/>
      <c r="T42" s="145"/>
      <c r="U42" s="277"/>
      <c r="V42" s="277"/>
      <c r="W42" s="382">
        <v>572957.70799999998</v>
      </c>
      <c r="X42" s="420"/>
      <c r="Y42" s="166">
        <v>1407400</v>
      </c>
      <c r="Z42" s="166"/>
      <c r="AA42" s="440"/>
      <c r="AB42" s="166">
        <v>0</v>
      </c>
      <c r="AC42" s="166">
        <v>0</v>
      </c>
      <c r="AD42" s="166">
        <v>461790</v>
      </c>
      <c r="AE42" s="166">
        <v>188955</v>
      </c>
      <c r="AF42" s="166">
        <v>511645</v>
      </c>
      <c r="AG42" s="33"/>
      <c r="AH42" s="166">
        <v>178503</v>
      </c>
      <c r="AI42" s="166">
        <v>433168</v>
      </c>
      <c r="AJ42" s="214">
        <f>SUM(C42:AI42)</f>
        <v>4330398.9570000004</v>
      </c>
    </row>
    <row r="43" spans="1:36" ht="21.75" customHeight="1" x14ac:dyDescent="0.25">
      <c r="A43" s="504">
        <v>2025</v>
      </c>
      <c r="B43" s="37" t="s">
        <v>95</v>
      </c>
      <c r="C43" s="138">
        <v>53</v>
      </c>
      <c r="D43" s="138"/>
      <c r="E43" s="138">
        <v>29</v>
      </c>
      <c r="F43" s="138">
        <v>1</v>
      </c>
      <c r="G43" s="138" t="s">
        <v>96</v>
      </c>
      <c r="H43" s="138" t="s">
        <v>96</v>
      </c>
      <c r="I43" s="138" t="s">
        <v>96</v>
      </c>
      <c r="J43" s="165"/>
      <c r="K43" s="94"/>
      <c r="L43" s="94"/>
      <c r="M43" s="94"/>
      <c r="N43" s="94"/>
      <c r="O43" s="94"/>
      <c r="P43" s="94"/>
      <c r="Q43" s="94"/>
      <c r="R43" s="171"/>
      <c r="S43" s="109"/>
      <c r="T43" s="171"/>
      <c r="U43" s="109"/>
      <c r="V43" s="109"/>
      <c r="W43" s="380">
        <v>49</v>
      </c>
      <c r="X43" s="433"/>
      <c r="Y43" s="138">
        <v>261</v>
      </c>
      <c r="Z43" s="165"/>
      <c r="AA43" s="453">
        <v>0</v>
      </c>
      <c r="AB43" s="138">
        <v>0</v>
      </c>
      <c r="AC43" s="138">
        <v>0</v>
      </c>
      <c r="AD43" s="138">
        <v>77</v>
      </c>
      <c r="AE43" s="138">
        <v>57</v>
      </c>
      <c r="AF43" s="138">
        <v>82</v>
      </c>
      <c r="AG43" s="61"/>
      <c r="AH43" s="138">
        <v>15</v>
      </c>
      <c r="AI43" s="138">
        <v>11</v>
      </c>
    </row>
    <row r="44" spans="1:36" x14ac:dyDescent="0.25">
      <c r="A44" s="501"/>
      <c r="B44" s="38" t="s">
        <v>99</v>
      </c>
      <c r="C44" s="166">
        <v>390241</v>
      </c>
      <c r="D44" s="166"/>
      <c r="E44" s="166">
        <v>397731.34700000001</v>
      </c>
      <c r="F44" s="166">
        <v>10000</v>
      </c>
      <c r="G44" s="166" t="s">
        <v>96</v>
      </c>
      <c r="H44" s="166" t="s">
        <v>96</v>
      </c>
      <c r="I44" s="166" t="s">
        <v>96</v>
      </c>
      <c r="J44" s="337"/>
      <c r="K44" s="96"/>
      <c r="L44" s="96"/>
      <c r="M44" s="96"/>
      <c r="N44" s="96"/>
      <c r="O44" s="96"/>
      <c r="P44" s="96"/>
      <c r="Q44" s="96"/>
      <c r="R44" s="145"/>
      <c r="S44" s="277"/>
      <c r="T44" s="145"/>
      <c r="U44" s="277"/>
      <c r="V44" s="277"/>
      <c r="W44" s="382">
        <v>483264.48800000001</v>
      </c>
      <c r="X44" s="420"/>
      <c r="Y44" s="166">
        <v>1780144</v>
      </c>
      <c r="Z44" s="166"/>
      <c r="AA44" s="454">
        <v>0</v>
      </c>
      <c r="AB44" s="166">
        <v>0</v>
      </c>
      <c r="AC44" s="166">
        <v>0</v>
      </c>
      <c r="AD44" s="166">
        <v>521617</v>
      </c>
      <c r="AE44" s="166">
        <v>442067</v>
      </c>
      <c r="AF44" s="166">
        <v>490119</v>
      </c>
      <c r="AG44" s="33"/>
      <c r="AH44" s="166">
        <v>82170</v>
      </c>
      <c r="AI44" s="166">
        <v>193448</v>
      </c>
      <c r="AJ44" s="214">
        <f>SUM(C44:AI44)</f>
        <v>4790801.835</v>
      </c>
    </row>
    <row r="45" spans="1:36" x14ac:dyDescent="0.25">
      <c r="A45" s="112"/>
      <c r="B45" s="5"/>
      <c r="C45" s="75"/>
      <c r="D45" s="75"/>
      <c r="E45" s="75"/>
      <c r="F45" s="112"/>
      <c r="G45" s="113"/>
      <c r="H45" s="113"/>
      <c r="I45" s="112"/>
      <c r="J45" s="57"/>
      <c r="K45" s="57"/>
      <c r="L45" s="57"/>
      <c r="M45" s="57"/>
      <c r="N45" s="57"/>
      <c r="O45" s="57"/>
      <c r="P45" s="57"/>
      <c r="Q45" s="57"/>
      <c r="R45" s="247"/>
      <c r="S45" s="247"/>
      <c r="T45" s="247"/>
      <c r="U45" s="248"/>
      <c r="V45" s="248"/>
      <c r="W45" s="57"/>
      <c r="X45" s="57"/>
      <c r="Y45" s="113"/>
      <c r="Z45" s="113"/>
      <c r="AA45" s="113"/>
      <c r="AB45" s="112"/>
      <c r="AC45" s="4"/>
      <c r="AD45" s="112"/>
      <c r="AE45" s="112"/>
      <c r="AF45" s="112"/>
      <c r="AG45" s="112"/>
      <c r="AH45" s="112"/>
      <c r="AI45" s="112"/>
    </row>
    <row r="46" spans="1:36" x14ac:dyDescent="0.25">
      <c r="A46" s="496" t="s">
        <v>102</v>
      </c>
      <c r="B46" s="497"/>
      <c r="C46" s="76" t="s">
        <v>72</v>
      </c>
      <c r="D46" s="76" t="s">
        <v>74</v>
      </c>
      <c r="E46" s="76" t="s">
        <v>74</v>
      </c>
      <c r="F46" s="196" t="s">
        <v>74</v>
      </c>
      <c r="G46" s="116" t="s">
        <v>72</v>
      </c>
      <c r="H46" s="116" t="s">
        <v>74</v>
      </c>
      <c r="I46" s="116" t="s">
        <v>72</v>
      </c>
      <c r="J46" s="116"/>
      <c r="K46" s="196" t="s">
        <v>74</v>
      </c>
      <c r="L46" s="196" t="s">
        <v>74</v>
      </c>
      <c r="M46" s="196" t="s">
        <v>74</v>
      </c>
      <c r="N46" s="196" t="s">
        <v>74</v>
      </c>
      <c r="O46" s="196" t="s">
        <v>74</v>
      </c>
      <c r="P46" s="196" t="s">
        <v>74</v>
      </c>
      <c r="Q46" s="196" t="s">
        <v>74</v>
      </c>
      <c r="R46" s="77" t="s">
        <v>74</v>
      </c>
      <c r="S46" s="276" t="s">
        <v>74</v>
      </c>
      <c r="T46" s="77" t="s">
        <v>74</v>
      </c>
      <c r="U46" s="346" t="s">
        <v>74</v>
      </c>
      <c r="V46" s="346" t="s">
        <v>74</v>
      </c>
      <c r="W46" s="385" t="s">
        <v>74</v>
      </c>
      <c r="X46" s="383" t="s">
        <v>74</v>
      </c>
      <c r="Y46" s="196" t="s">
        <v>72</v>
      </c>
      <c r="Z46" s="196"/>
      <c r="AA46" s="196" t="s">
        <v>72</v>
      </c>
      <c r="AB46" s="117" t="s">
        <v>74</v>
      </c>
      <c r="AC46" s="295" t="s">
        <v>74</v>
      </c>
      <c r="AD46" s="117" t="s">
        <v>72</v>
      </c>
      <c r="AE46" s="117" t="s">
        <v>72</v>
      </c>
      <c r="AF46" s="117" t="s">
        <v>74</v>
      </c>
      <c r="AG46" s="117" t="s">
        <v>74</v>
      </c>
      <c r="AH46" s="117" t="s">
        <v>74</v>
      </c>
      <c r="AI46" s="117" t="s">
        <v>72</v>
      </c>
    </row>
    <row r="47" spans="1:36" ht="33.75" customHeight="1" x14ac:dyDescent="0.25">
      <c r="A47" s="522" t="s">
        <v>75</v>
      </c>
      <c r="B47" s="523"/>
      <c r="C47" s="78">
        <v>1000</v>
      </c>
      <c r="D47" s="78"/>
      <c r="E47" s="78"/>
      <c r="F47" s="285"/>
      <c r="G47" s="203">
        <v>65000</v>
      </c>
      <c r="H47" s="204"/>
      <c r="I47" s="203">
        <v>5000</v>
      </c>
      <c r="J47" s="203"/>
      <c r="K47" s="204"/>
      <c r="L47" s="204"/>
      <c r="M47" s="204"/>
      <c r="N47" s="204"/>
      <c r="O47" s="204"/>
      <c r="P47" s="204"/>
      <c r="Q47" s="204"/>
      <c r="R47" s="204"/>
      <c r="S47" s="280"/>
      <c r="T47" s="204"/>
      <c r="U47" s="280"/>
      <c r="V47" s="280"/>
      <c r="W47" s="386"/>
      <c r="X47" s="384"/>
      <c r="Y47" s="204">
        <v>5000</v>
      </c>
      <c r="Z47" s="204"/>
      <c r="AA47" s="456" t="s">
        <v>103</v>
      </c>
      <c r="AB47" s="204"/>
      <c r="AC47" s="296"/>
      <c r="AD47" s="203">
        <v>2000</v>
      </c>
      <c r="AE47" s="203">
        <v>4000</v>
      </c>
      <c r="AF47" s="63"/>
      <c r="AG47" s="204" t="s">
        <v>104</v>
      </c>
      <c r="AH47" s="204" t="s">
        <v>104</v>
      </c>
      <c r="AI47" s="204"/>
    </row>
    <row r="48" spans="1:36" x14ac:dyDescent="0.25">
      <c r="A48" s="524" t="s">
        <v>89</v>
      </c>
      <c r="B48" s="525"/>
      <c r="C48" s="118">
        <v>14000</v>
      </c>
      <c r="D48" s="118"/>
      <c r="E48" s="118"/>
      <c r="F48" s="286"/>
      <c r="G48" s="118">
        <v>14000</v>
      </c>
      <c r="H48" s="211"/>
      <c r="I48" s="118">
        <v>4500</v>
      </c>
      <c r="J48" s="118"/>
      <c r="K48" s="125"/>
      <c r="L48" s="125"/>
      <c r="M48" s="125"/>
      <c r="N48" s="125"/>
      <c r="O48" s="125"/>
      <c r="P48" s="125"/>
      <c r="Q48" s="125"/>
      <c r="R48" s="125"/>
      <c r="S48" s="282"/>
      <c r="T48" s="125"/>
      <c r="U48" s="282"/>
      <c r="V48" s="282"/>
      <c r="W48" s="411"/>
      <c r="X48" s="127"/>
      <c r="Y48" s="118">
        <v>12000</v>
      </c>
      <c r="Z48" s="118"/>
      <c r="AA48" s="455">
        <v>10000</v>
      </c>
      <c r="AB48" s="125"/>
      <c r="AC48" s="211"/>
      <c r="AD48" s="125"/>
      <c r="AE48" s="118">
        <v>1800</v>
      </c>
      <c r="AF48" s="70"/>
      <c r="AG48" s="125"/>
      <c r="AH48" s="125"/>
      <c r="AI48" s="125"/>
    </row>
    <row r="49" spans="1:36" ht="105" x14ac:dyDescent="0.25">
      <c r="A49" s="526" t="s">
        <v>80</v>
      </c>
      <c r="B49" s="527"/>
      <c r="C49" s="121"/>
      <c r="D49" s="121"/>
      <c r="E49" s="121"/>
      <c r="F49" s="287"/>
      <c r="G49" s="121"/>
      <c r="H49" s="135"/>
      <c r="I49" s="121"/>
      <c r="J49" s="121"/>
      <c r="K49" s="123"/>
      <c r="L49" s="123"/>
      <c r="M49" s="123"/>
      <c r="N49" s="123"/>
      <c r="O49" s="123"/>
      <c r="P49" s="123"/>
      <c r="Q49" s="123"/>
      <c r="R49" s="123"/>
      <c r="S49" s="123"/>
      <c r="T49" s="274"/>
      <c r="U49" s="347"/>
      <c r="V49" s="347"/>
      <c r="W49" s="412"/>
      <c r="X49" s="413"/>
      <c r="Y49" s="121"/>
      <c r="Z49" s="121"/>
      <c r="AA49" s="123" t="s">
        <v>105</v>
      </c>
      <c r="AB49" s="123"/>
      <c r="AC49" s="135"/>
      <c r="AD49" s="123"/>
      <c r="AE49" s="121"/>
      <c r="AF49" s="123"/>
      <c r="AG49" s="123"/>
      <c r="AH49" s="123"/>
      <c r="AI49" s="123" t="s">
        <v>106</v>
      </c>
    </row>
    <row r="50" spans="1:36" x14ac:dyDescent="0.25">
      <c r="A50" s="522">
        <v>2013</v>
      </c>
      <c r="B50" s="21" t="s">
        <v>95</v>
      </c>
      <c r="C50" s="79"/>
      <c r="D50" s="79"/>
      <c r="E50" s="79"/>
      <c r="F50" s="465"/>
      <c r="G50" s="119">
        <v>3</v>
      </c>
      <c r="H50" s="210"/>
      <c r="I50" s="205"/>
      <c r="J50" s="205"/>
      <c r="K50" s="120"/>
      <c r="L50" s="120"/>
      <c r="M50" s="120"/>
      <c r="N50" s="120"/>
      <c r="O50" s="120"/>
      <c r="P50" s="120"/>
      <c r="Q50" s="120"/>
      <c r="R50" s="209"/>
      <c r="S50" s="107"/>
      <c r="T50" s="209"/>
      <c r="U50" s="107"/>
      <c r="V50" s="107"/>
      <c r="W50" s="388"/>
      <c r="X50" s="99"/>
      <c r="Y50" s="253"/>
      <c r="Z50" s="253"/>
      <c r="AA50" s="443"/>
      <c r="AB50" s="120"/>
      <c r="AC50" s="124"/>
      <c r="AD50" s="120"/>
      <c r="AE50" s="125" t="s">
        <v>96</v>
      </c>
      <c r="AF50" s="120"/>
      <c r="AG50" s="120"/>
      <c r="AH50" s="120"/>
      <c r="AI50" s="120"/>
    </row>
    <row r="51" spans="1:36" ht="17.25" x14ac:dyDescent="0.25">
      <c r="A51" s="522"/>
      <c r="B51" s="22" t="s">
        <v>97</v>
      </c>
      <c r="C51" s="80"/>
      <c r="D51" s="80"/>
      <c r="E51" s="80"/>
      <c r="F51" s="466"/>
      <c r="G51" s="122">
        <v>370000</v>
      </c>
      <c r="H51" s="124"/>
      <c r="I51" s="205"/>
      <c r="J51" s="205"/>
      <c r="K51" s="120"/>
      <c r="L51" s="120"/>
      <c r="M51" s="120"/>
      <c r="N51" s="120"/>
      <c r="O51" s="120"/>
      <c r="P51" s="120"/>
      <c r="Q51" s="120"/>
      <c r="R51" s="120"/>
      <c r="S51" s="107"/>
      <c r="T51" s="120"/>
      <c r="U51" s="107"/>
      <c r="V51" s="107"/>
      <c r="W51" s="389"/>
      <c r="X51" s="99"/>
      <c r="Y51" s="253"/>
      <c r="Z51" s="253"/>
      <c r="AA51" s="443"/>
      <c r="AB51" s="120"/>
      <c r="AC51" s="124"/>
      <c r="AD51" s="120"/>
      <c r="AE51" s="123" t="s">
        <v>96</v>
      </c>
      <c r="AF51" s="120"/>
      <c r="AG51" s="120"/>
      <c r="AH51" s="120"/>
      <c r="AI51" s="120"/>
      <c r="AJ51" s="214">
        <f>SUM(C51:AI51)</f>
        <v>370000</v>
      </c>
    </row>
    <row r="52" spans="1:36" x14ac:dyDescent="0.25">
      <c r="A52" s="522">
        <v>2014</v>
      </c>
      <c r="B52" s="21" t="s">
        <v>95</v>
      </c>
      <c r="C52" s="81"/>
      <c r="D52" s="81"/>
      <c r="E52" s="81"/>
      <c r="F52" s="466"/>
      <c r="G52" s="119">
        <v>1</v>
      </c>
      <c r="H52" s="124"/>
      <c r="I52" s="205"/>
      <c r="J52" s="205"/>
      <c r="K52" s="120"/>
      <c r="L52" s="120"/>
      <c r="M52" s="120"/>
      <c r="N52" s="120"/>
      <c r="O52" s="120"/>
      <c r="P52" s="120"/>
      <c r="Q52" s="120"/>
      <c r="R52" s="120"/>
      <c r="S52" s="107"/>
      <c r="T52" s="120"/>
      <c r="U52" s="107"/>
      <c r="V52" s="107"/>
      <c r="W52" s="387"/>
      <c r="X52" s="99"/>
      <c r="Y52" s="253"/>
      <c r="Z52" s="253"/>
      <c r="AA52" s="443"/>
      <c r="AB52" s="120"/>
      <c r="AC52" s="124"/>
      <c r="AD52" s="120"/>
      <c r="AE52" s="125" t="s">
        <v>96</v>
      </c>
      <c r="AF52" s="120"/>
      <c r="AG52" s="120"/>
      <c r="AH52" s="120"/>
      <c r="AI52" s="120"/>
    </row>
    <row r="53" spans="1:36" ht="17.25" x14ac:dyDescent="0.25">
      <c r="A53" s="522"/>
      <c r="B53" s="22" t="s">
        <v>97</v>
      </c>
      <c r="C53" s="120"/>
      <c r="D53" s="120"/>
      <c r="E53" s="120"/>
      <c r="F53" s="466"/>
      <c r="G53" s="122">
        <v>150000</v>
      </c>
      <c r="H53" s="124"/>
      <c r="I53" s="124"/>
      <c r="J53" s="126"/>
      <c r="K53" s="107"/>
      <c r="L53" s="107"/>
      <c r="M53" s="107"/>
      <c r="N53" s="107"/>
      <c r="O53" s="107"/>
      <c r="P53" s="107"/>
      <c r="Q53" s="107"/>
      <c r="R53" s="120"/>
      <c r="S53" s="99"/>
      <c r="T53" s="120"/>
      <c r="U53" s="266"/>
      <c r="V53" s="266"/>
      <c r="W53" s="387"/>
      <c r="X53" s="99"/>
      <c r="Y53" s="254"/>
      <c r="Z53" s="253"/>
      <c r="AA53" s="120"/>
      <c r="AB53" s="120"/>
      <c r="AC53" s="124"/>
      <c r="AD53" s="120"/>
      <c r="AE53" s="123" t="s">
        <v>96</v>
      </c>
      <c r="AF53" s="120"/>
      <c r="AG53" s="120"/>
      <c r="AH53" s="120"/>
      <c r="AI53" s="120"/>
      <c r="AJ53" s="214">
        <f>SUM(C53:AI53)</f>
        <v>150000</v>
      </c>
    </row>
    <row r="54" spans="1:36" x14ac:dyDescent="0.25">
      <c r="A54" s="522">
        <v>2015</v>
      </c>
      <c r="B54" s="21" t="s">
        <v>95</v>
      </c>
      <c r="C54" s="120"/>
      <c r="D54" s="120"/>
      <c r="E54" s="120"/>
      <c r="F54" s="466"/>
      <c r="G54" s="119" t="s">
        <v>96</v>
      </c>
      <c r="H54" s="126"/>
      <c r="I54" s="132" t="s">
        <v>96</v>
      </c>
      <c r="J54" s="338"/>
      <c r="K54" s="107"/>
      <c r="L54" s="107"/>
      <c r="M54" s="107"/>
      <c r="N54" s="107"/>
      <c r="O54" s="107"/>
      <c r="P54" s="107"/>
      <c r="Q54" s="107"/>
      <c r="R54" s="120"/>
      <c r="S54" s="107"/>
      <c r="T54" s="120"/>
      <c r="U54" s="107"/>
      <c r="V54" s="107"/>
      <c r="W54" s="387"/>
      <c r="X54" s="99"/>
      <c r="Y54" s="119" t="s">
        <v>96</v>
      </c>
      <c r="Z54" s="253"/>
      <c r="AA54" s="438"/>
      <c r="AB54" s="107"/>
      <c r="AC54" s="126"/>
      <c r="AD54" s="120"/>
      <c r="AE54" s="127" t="s">
        <v>96</v>
      </c>
      <c r="AF54" s="120"/>
      <c r="AG54" s="120"/>
      <c r="AH54" s="120"/>
      <c r="AI54" s="120"/>
    </row>
    <row r="55" spans="1:36" ht="17.25" x14ac:dyDescent="0.25">
      <c r="A55" s="522"/>
      <c r="B55" s="23" t="s">
        <v>97</v>
      </c>
      <c r="C55" s="120"/>
      <c r="D55" s="120"/>
      <c r="E55" s="120"/>
      <c r="F55" s="466"/>
      <c r="G55" s="128" t="s">
        <v>96</v>
      </c>
      <c r="H55" s="126"/>
      <c r="I55" s="135" t="s">
        <v>96</v>
      </c>
      <c r="J55" s="338"/>
      <c r="K55" s="107"/>
      <c r="L55" s="107"/>
      <c r="M55" s="107"/>
      <c r="N55" s="107"/>
      <c r="O55" s="107"/>
      <c r="P55" s="107"/>
      <c r="Q55" s="107"/>
      <c r="R55" s="120"/>
      <c r="S55" s="107"/>
      <c r="T55" s="120"/>
      <c r="U55" s="107"/>
      <c r="V55" s="107"/>
      <c r="W55" s="387"/>
      <c r="X55" s="99"/>
      <c r="Y55" s="122" t="s">
        <v>96</v>
      </c>
      <c r="Z55" s="253"/>
      <c r="AA55" s="438"/>
      <c r="AB55" s="107"/>
      <c r="AC55" s="126"/>
      <c r="AD55" s="120"/>
      <c r="AE55" s="19" t="s">
        <v>96</v>
      </c>
      <c r="AF55" s="107"/>
      <c r="AG55" s="107"/>
      <c r="AH55" s="107"/>
      <c r="AI55" s="120"/>
      <c r="AJ55" s="214">
        <f>SUM(C55:AI55)</f>
        <v>0</v>
      </c>
    </row>
    <row r="56" spans="1:36" x14ac:dyDescent="0.25">
      <c r="A56" s="522">
        <v>2016</v>
      </c>
      <c r="B56" s="24" t="s">
        <v>95</v>
      </c>
      <c r="C56" s="127" t="s">
        <v>96</v>
      </c>
      <c r="D56" s="48"/>
      <c r="E56" s="48"/>
      <c r="F56" s="466"/>
      <c r="G56" s="129" t="s">
        <v>96</v>
      </c>
      <c r="H56" s="126"/>
      <c r="I56" s="132" t="s">
        <v>96</v>
      </c>
      <c r="J56" s="338"/>
      <c r="K56" s="107"/>
      <c r="L56" s="107"/>
      <c r="M56" s="107"/>
      <c r="N56" s="107"/>
      <c r="O56" s="107"/>
      <c r="P56" s="107"/>
      <c r="Q56" s="107"/>
      <c r="R56" s="120"/>
      <c r="S56" s="107"/>
      <c r="T56" s="120"/>
      <c r="U56" s="107"/>
      <c r="V56" s="107"/>
      <c r="W56" s="387"/>
      <c r="X56" s="99"/>
      <c r="Y56" s="20">
        <v>2</v>
      </c>
      <c r="Z56" s="363"/>
      <c r="AA56" s="443"/>
      <c r="AB56" s="266"/>
      <c r="AC56" s="126"/>
      <c r="AD56" s="120"/>
      <c r="AE56" s="20" t="s">
        <v>96</v>
      </c>
      <c r="AF56" s="107"/>
      <c r="AG56" s="107"/>
      <c r="AH56" s="107"/>
      <c r="AI56" s="120"/>
    </row>
    <row r="57" spans="1:36" ht="17.25" x14ac:dyDescent="0.25">
      <c r="A57" s="522"/>
      <c r="B57" s="25" t="s">
        <v>97</v>
      </c>
      <c r="C57" s="133" t="s">
        <v>96</v>
      </c>
      <c r="D57" s="48"/>
      <c r="E57" s="48"/>
      <c r="F57" s="466"/>
      <c r="G57" s="131" t="s">
        <v>96</v>
      </c>
      <c r="H57" s="124"/>
      <c r="I57" s="135" t="s">
        <v>96</v>
      </c>
      <c r="J57" s="205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07"/>
      <c r="V57" s="107"/>
      <c r="W57" s="387"/>
      <c r="X57" s="99"/>
      <c r="Y57" s="123">
        <v>219552</v>
      </c>
      <c r="Z57" s="364"/>
      <c r="AA57" s="443"/>
      <c r="AB57" s="120"/>
      <c r="AC57" s="124"/>
      <c r="AD57" s="120"/>
      <c r="AE57" s="123" t="s">
        <v>96</v>
      </c>
      <c r="AF57" s="99"/>
      <c r="AG57" s="99"/>
      <c r="AH57" s="120"/>
      <c r="AI57" s="120"/>
      <c r="AJ57" s="214">
        <f>SUM(C57:AI57)</f>
        <v>219552</v>
      </c>
    </row>
    <row r="58" spans="1:36" x14ac:dyDescent="0.25">
      <c r="A58" s="472">
        <v>2017</v>
      </c>
      <c r="B58" s="26" t="s">
        <v>95</v>
      </c>
      <c r="C58" s="127" t="s">
        <v>96</v>
      </c>
      <c r="D58" s="48"/>
      <c r="E58" s="48"/>
      <c r="F58" s="466"/>
      <c r="G58" s="119" t="s">
        <v>96</v>
      </c>
      <c r="H58" s="124"/>
      <c r="I58" s="132" t="s">
        <v>96</v>
      </c>
      <c r="J58" s="205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07"/>
      <c r="V58" s="107"/>
      <c r="W58" s="387"/>
      <c r="X58" s="99"/>
      <c r="Y58" s="20">
        <v>5</v>
      </c>
      <c r="Z58" s="81"/>
      <c r="AA58" s="443"/>
      <c r="AB58" s="120"/>
      <c r="AC58" s="124"/>
      <c r="AD58" s="120" t="s">
        <v>87</v>
      </c>
      <c r="AE58" s="125" t="s">
        <v>96</v>
      </c>
      <c r="AF58" s="120"/>
      <c r="AG58" s="120"/>
      <c r="AH58" s="120"/>
      <c r="AI58" s="120"/>
    </row>
    <row r="59" spans="1:36" x14ac:dyDescent="0.25">
      <c r="A59" s="473"/>
      <c r="B59" s="27" t="s">
        <v>99</v>
      </c>
      <c r="C59" s="133" t="s">
        <v>96</v>
      </c>
      <c r="D59" s="48"/>
      <c r="E59" s="48"/>
      <c r="F59" s="466"/>
      <c r="G59" s="134" t="s">
        <v>96</v>
      </c>
      <c r="H59" s="124"/>
      <c r="I59" s="135" t="s">
        <v>96</v>
      </c>
      <c r="J59" s="205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07"/>
      <c r="V59" s="107"/>
      <c r="W59" s="387"/>
      <c r="X59" s="99"/>
      <c r="Y59" s="123">
        <v>724911.02399999998</v>
      </c>
      <c r="Z59" s="81"/>
      <c r="AA59" s="443"/>
      <c r="AB59" s="120"/>
      <c r="AC59" s="124"/>
      <c r="AD59" s="120"/>
      <c r="AE59" s="208" t="s">
        <v>96</v>
      </c>
      <c r="AF59" s="120"/>
      <c r="AG59" s="120"/>
      <c r="AH59" s="120"/>
      <c r="AI59" s="120"/>
      <c r="AJ59" s="214">
        <f>SUM(C59:AI59)</f>
        <v>724911.02399999998</v>
      </c>
    </row>
    <row r="60" spans="1:36" x14ac:dyDescent="0.25">
      <c r="A60" s="472">
        <v>2018</v>
      </c>
      <c r="B60" s="26" t="s">
        <v>95</v>
      </c>
      <c r="C60" s="127">
        <v>9</v>
      </c>
      <c r="D60" s="48"/>
      <c r="E60" s="48"/>
      <c r="F60" s="466"/>
      <c r="G60" s="127">
        <v>21</v>
      </c>
      <c r="H60" s="124"/>
      <c r="I60" s="127" t="s">
        <v>96</v>
      </c>
      <c r="J60" s="48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07"/>
      <c r="V60" s="107"/>
      <c r="W60" s="387"/>
      <c r="X60" s="99"/>
      <c r="Y60" s="20">
        <v>21</v>
      </c>
      <c r="Z60" s="363"/>
      <c r="AA60" s="443"/>
      <c r="AB60" s="120"/>
      <c r="AC60" s="124"/>
      <c r="AD60" s="62"/>
      <c r="AE60" s="127" t="s">
        <v>96</v>
      </c>
      <c r="AF60" s="48"/>
      <c r="AG60" s="120"/>
      <c r="AH60" s="120"/>
      <c r="AI60" s="120"/>
    </row>
    <row r="61" spans="1:36" x14ac:dyDescent="0.25">
      <c r="A61" s="473"/>
      <c r="B61" s="27" t="s">
        <v>99</v>
      </c>
      <c r="C61" s="133">
        <v>1325163</v>
      </c>
      <c r="D61" s="48"/>
      <c r="E61" s="48"/>
      <c r="F61" s="466"/>
      <c r="G61" s="133">
        <v>3373000</v>
      </c>
      <c r="H61" s="124"/>
      <c r="I61" s="133" t="s">
        <v>96</v>
      </c>
      <c r="J61" s="48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07"/>
      <c r="V61" s="107"/>
      <c r="W61" s="387"/>
      <c r="X61" s="99"/>
      <c r="Y61" s="123" t="s">
        <v>107</v>
      </c>
      <c r="Z61" s="364"/>
      <c r="AA61" s="443"/>
      <c r="AB61" s="120"/>
      <c r="AC61" s="124"/>
      <c r="AD61" s="133"/>
      <c r="AE61" s="133" t="s">
        <v>96</v>
      </c>
      <c r="AF61" s="62"/>
      <c r="AG61" s="120"/>
      <c r="AH61" s="120"/>
      <c r="AI61" s="120"/>
      <c r="AJ61" s="214">
        <f>SUM(C61:AI61)</f>
        <v>4698163</v>
      </c>
    </row>
    <row r="62" spans="1:36" x14ac:dyDescent="0.25">
      <c r="A62" s="472">
        <v>2019</v>
      </c>
      <c r="B62" s="26" t="s">
        <v>95</v>
      </c>
      <c r="C62" s="127">
        <v>16</v>
      </c>
      <c r="D62" s="48"/>
      <c r="E62" s="48"/>
      <c r="F62" s="466"/>
      <c r="G62" s="127">
        <v>21</v>
      </c>
      <c r="H62" s="124"/>
      <c r="I62" s="127" t="s">
        <v>96</v>
      </c>
      <c r="J62" s="48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07"/>
      <c r="V62" s="107"/>
      <c r="W62" s="387"/>
      <c r="X62" s="99"/>
      <c r="Y62" s="20">
        <v>8</v>
      </c>
      <c r="Z62" s="363"/>
      <c r="AA62" s="443"/>
      <c r="AB62" s="120"/>
      <c r="AC62" s="124"/>
      <c r="AD62" s="125" t="s">
        <v>96</v>
      </c>
      <c r="AE62" s="125" t="s">
        <v>96</v>
      </c>
      <c r="AF62" s="48"/>
      <c r="AG62" s="120"/>
      <c r="AH62" s="120"/>
      <c r="AI62" s="120"/>
    </row>
    <row r="63" spans="1:36" x14ac:dyDescent="0.25">
      <c r="A63" s="473"/>
      <c r="B63" s="27" t="s">
        <v>99</v>
      </c>
      <c r="C63" s="133">
        <v>2457245</v>
      </c>
      <c r="D63" s="48"/>
      <c r="E63" s="48"/>
      <c r="F63" s="466"/>
      <c r="G63" s="133">
        <v>3405000</v>
      </c>
      <c r="H63" s="124"/>
      <c r="I63" s="133" t="s">
        <v>96</v>
      </c>
      <c r="J63" s="48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07"/>
      <c r="V63" s="107"/>
      <c r="W63" s="387"/>
      <c r="X63" s="99"/>
      <c r="Y63" s="123" t="s">
        <v>107</v>
      </c>
      <c r="Z63" s="364"/>
      <c r="AA63" s="443"/>
      <c r="AB63" s="120"/>
      <c r="AC63" s="124"/>
      <c r="AD63" s="123" t="s">
        <v>96</v>
      </c>
      <c r="AE63" s="123" t="s">
        <v>96</v>
      </c>
      <c r="AF63" s="62"/>
      <c r="AG63" s="120"/>
      <c r="AH63" s="120"/>
      <c r="AI63" s="120"/>
      <c r="AJ63" s="214">
        <f>SUM(C63:AI63)</f>
        <v>5862245</v>
      </c>
    </row>
    <row r="64" spans="1:36" x14ac:dyDescent="0.25">
      <c r="A64" s="472">
        <v>2020</v>
      </c>
      <c r="B64" s="26" t="s">
        <v>95</v>
      </c>
      <c r="C64" s="127">
        <v>55</v>
      </c>
      <c r="D64" s="48"/>
      <c r="E64" s="48"/>
      <c r="F64" s="466"/>
      <c r="G64" s="127">
        <v>21</v>
      </c>
      <c r="H64" s="124"/>
      <c r="I64" s="127" t="s">
        <v>96</v>
      </c>
      <c r="J64" s="48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07"/>
      <c r="V64" s="107"/>
      <c r="W64" s="387"/>
      <c r="X64" s="429"/>
      <c r="Y64" s="20">
        <v>4</v>
      </c>
      <c r="Z64" s="363"/>
      <c r="AA64" s="443"/>
      <c r="AB64" s="120"/>
      <c r="AC64" s="124"/>
      <c r="AD64" s="125" t="s">
        <v>96</v>
      </c>
      <c r="AE64" s="125" t="s">
        <v>96</v>
      </c>
      <c r="AF64" s="62"/>
      <c r="AG64" s="120"/>
      <c r="AH64" s="120"/>
      <c r="AI64" s="120"/>
    </row>
    <row r="65" spans="1:36" x14ac:dyDescent="0.25">
      <c r="A65" s="473"/>
      <c r="B65" s="27" t="s">
        <v>99</v>
      </c>
      <c r="C65" s="133">
        <v>8847692</v>
      </c>
      <c r="D65" s="62"/>
      <c r="E65" s="62"/>
      <c r="F65" s="466"/>
      <c r="G65" s="133">
        <v>3400000</v>
      </c>
      <c r="H65" s="124"/>
      <c r="I65" s="133" t="s">
        <v>96</v>
      </c>
      <c r="J65" s="48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07"/>
      <c r="V65" s="107"/>
      <c r="W65" s="387"/>
      <c r="X65" s="99"/>
      <c r="Y65" s="123" t="s">
        <v>107</v>
      </c>
      <c r="Z65" s="364"/>
      <c r="AA65" s="443"/>
      <c r="AB65" s="120"/>
      <c r="AC65" s="124"/>
      <c r="AD65" s="123" t="s">
        <v>96</v>
      </c>
      <c r="AE65" s="123" t="s">
        <v>96</v>
      </c>
      <c r="AF65" s="62"/>
      <c r="AG65" s="120"/>
      <c r="AH65" s="120"/>
      <c r="AI65" s="120"/>
      <c r="AJ65" s="214">
        <f>SUM(C65:AI65)</f>
        <v>12247692</v>
      </c>
    </row>
    <row r="66" spans="1:36" x14ac:dyDescent="0.25">
      <c r="A66" s="472">
        <v>2021</v>
      </c>
      <c r="B66" s="26" t="s">
        <v>95</v>
      </c>
      <c r="C66" s="127">
        <v>48</v>
      </c>
      <c r="D66" s="48"/>
      <c r="E66" s="48"/>
      <c r="F66" s="466"/>
      <c r="G66" s="127">
        <v>10</v>
      </c>
      <c r="H66" s="124"/>
      <c r="I66" s="127" t="s">
        <v>96</v>
      </c>
      <c r="J66" s="48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07"/>
      <c r="V66" s="107"/>
      <c r="W66" s="387"/>
      <c r="X66" s="99"/>
      <c r="Y66" s="20">
        <v>4</v>
      </c>
      <c r="Z66" s="363"/>
      <c r="AA66" s="443"/>
      <c r="AB66" s="120"/>
      <c r="AC66" s="124"/>
      <c r="AD66" s="125" t="s">
        <v>96</v>
      </c>
      <c r="AE66" s="125" t="s">
        <v>96</v>
      </c>
      <c r="AF66" s="62"/>
      <c r="AG66" s="120"/>
      <c r="AH66" s="120"/>
      <c r="AI66" s="120"/>
    </row>
    <row r="67" spans="1:36" x14ac:dyDescent="0.25">
      <c r="A67" s="473"/>
      <c r="B67" s="27" t="s">
        <v>99</v>
      </c>
      <c r="C67" s="133">
        <v>7536000</v>
      </c>
      <c r="D67" s="124"/>
      <c r="E67" s="124"/>
      <c r="F67" s="467"/>
      <c r="G67" s="133">
        <v>1600000</v>
      </c>
      <c r="H67" s="124"/>
      <c r="I67" s="133" t="s">
        <v>96</v>
      </c>
      <c r="J67" s="48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6"/>
      <c r="V67" s="126"/>
      <c r="W67" s="387"/>
      <c r="X67" s="99"/>
      <c r="Y67" s="123" t="s">
        <v>107</v>
      </c>
      <c r="Z67" s="364"/>
      <c r="AA67" s="124"/>
      <c r="AB67" s="124"/>
      <c r="AC67" s="124"/>
      <c r="AD67" s="123" t="s">
        <v>96</v>
      </c>
      <c r="AE67" s="123" t="s">
        <v>96</v>
      </c>
      <c r="AF67" s="124"/>
      <c r="AG67" s="124"/>
      <c r="AH67" s="124"/>
      <c r="AI67" s="124"/>
      <c r="AJ67" s="214">
        <f>SUM(C67:AI67)</f>
        <v>9136000</v>
      </c>
    </row>
    <row r="68" spans="1:36" x14ac:dyDescent="0.25">
      <c r="A68" s="472">
        <v>2022</v>
      </c>
      <c r="B68" s="26" t="s">
        <v>95</v>
      </c>
      <c r="C68" s="127">
        <v>46</v>
      </c>
      <c r="D68" s="124"/>
      <c r="E68" s="361"/>
      <c r="F68" s="127"/>
      <c r="G68" s="127">
        <v>20</v>
      </c>
      <c r="H68" s="124"/>
      <c r="I68" s="127" t="s">
        <v>96</v>
      </c>
      <c r="J68" s="48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6"/>
      <c r="V68" s="126"/>
      <c r="W68" s="387"/>
      <c r="X68" s="99"/>
      <c r="Y68" s="20">
        <v>1</v>
      </c>
      <c r="Z68" s="363"/>
      <c r="AA68" s="124"/>
      <c r="AB68" s="124"/>
      <c r="AC68" s="124"/>
      <c r="AD68" s="125" t="s">
        <v>96</v>
      </c>
      <c r="AE68" s="125" t="s">
        <v>96</v>
      </c>
      <c r="AF68" s="124"/>
      <c r="AG68" s="124"/>
      <c r="AH68" s="124"/>
      <c r="AI68" s="124"/>
    </row>
    <row r="69" spans="1:36" x14ac:dyDescent="0.25">
      <c r="A69" s="473"/>
      <c r="B69" s="27" t="s">
        <v>99</v>
      </c>
      <c r="C69" s="133">
        <v>7202404</v>
      </c>
      <c r="D69" s="133"/>
      <c r="E69" s="133"/>
      <c r="F69" s="133"/>
      <c r="G69" s="133">
        <v>3260000</v>
      </c>
      <c r="H69" s="124"/>
      <c r="I69" s="133" t="s">
        <v>96</v>
      </c>
      <c r="J69" s="133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348"/>
      <c r="V69" s="348"/>
      <c r="W69" s="391"/>
      <c r="X69" s="390"/>
      <c r="Y69" s="123" t="s">
        <v>107</v>
      </c>
      <c r="Z69" s="131"/>
      <c r="AA69" s="439"/>
      <c r="AB69" s="130"/>
      <c r="AC69" s="297"/>
      <c r="AD69" s="123" t="s">
        <v>96</v>
      </c>
      <c r="AE69" s="123" t="s">
        <v>96</v>
      </c>
      <c r="AF69" s="208"/>
      <c r="AG69" s="130"/>
      <c r="AH69" s="130"/>
      <c r="AI69" s="130"/>
      <c r="AJ69" s="214">
        <f>SUM(C69:AI69)</f>
        <v>10462404</v>
      </c>
    </row>
    <row r="70" spans="1:36" x14ac:dyDescent="0.25">
      <c r="A70" s="472">
        <v>2023</v>
      </c>
      <c r="B70" s="26" t="s">
        <v>95</v>
      </c>
      <c r="C70" s="127">
        <v>45</v>
      </c>
      <c r="D70" s="124"/>
      <c r="E70" s="361"/>
      <c r="F70" s="127"/>
      <c r="G70" s="127">
        <v>16</v>
      </c>
      <c r="H70" s="124"/>
      <c r="I70" s="127" t="s">
        <v>96</v>
      </c>
      <c r="J70" s="48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6"/>
      <c r="V70" s="126"/>
      <c r="W70" s="387"/>
      <c r="X70" s="99"/>
      <c r="Y70" s="20">
        <v>0</v>
      </c>
      <c r="Z70" s="363"/>
      <c r="AA70" s="124"/>
      <c r="AB70" s="124"/>
      <c r="AC70" s="124"/>
      <c r="AD70" s="125"/>
      <c r="AE70" s="125"/>
      <c r="AF70" s="124"/>
      <c r="AG70" s="124"/>
      <c r="AH70" s="124"/>
      <c r="AI70" s="124"/>
    </row>
    <row r="71" spans="1:36" x14ac:dyDescent="0.25">
      <c r="A71" s="473"/>
      <c r="B71" s="27" t="s">
        <v>99</v>
      </c>
      <c r="C71" s="133">
        <v>6400337</v>
      </c>
      <c r="D71" s="133"/>
      <c r="E71" s="133"/>
      <c r="F71" s="133"/>
      <c r="G71" s="133">
        <v>2590000</v>
      </c>
      <c r="H71" s="124"/>
      <c r="I71" s="133" t="s">
        <v>96</v>
      </c>
      <c r="J71" s="133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348"/>
      <c r="V71" s="348"/>
      <c r="W71" s="391"/>
      <c r="X71" s="390"/>
      <c r="Y71" s="123"/>
      <c r="Z71" s="131"/>
      <c r="AA71" s="439"/>
      <c r="AB71" s="130"/>
      <c r="AC71" s="297"/>
      <c r="AD71" s="123"/>
      <c r="AE71" s="123"/>
      <c r="AF71" s="208"/>
      <c r="AG71" s="130"/>
      <c r="AH71" s="130"/>
      <c r="AI71" s="130"/>
      <c r="AJ71" s="214">
        <f>SUM(C71:AI71)</f>
        <v>8990337</v>
      </c>
    </row>
    <row r="72" spans="1:36" x14ac:dyDescent="0.25">
      <c r="A72" s="472">
        <v>2024</v>
      </c>
      <c r="B72" s="26" t="s">
        <v>95</v>
      </c>
      <c r="C72" s="127">
        <v>20</v>
      </c>
      <c r="D72" s="124"/>
      <c r="E72" s="361"/>
      <c r="F72" s="127"/>
      <c r="G72" s="127">
        <v>7</v>
      </c>
      <c r="H72" s="124"/>
      <c r="I72" s="127" t="s">
        <v>96</v>
      </c>
      <c r="J72" s="48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6"/>
      <c r="V72" s="126"/>
      <c r="W72" s="387"/>
      <c r="X72" s="99"/>
      <c r="Y72" s="20">
        <v>0</v>
      </c>
      <c r="Z72" s="363"/>
      <c r="AA72" s="124"/>
      <c r="AB72" s="124"/>
      <c r="AC72" s="124"/>
      <c r="AD72" s="125"/>
      <c r="AE72" s="125"/>
      <c r="AF72" s="124"/>
      <c r="AG72" s="124"/>
      <c r="AH72" s="124"/>
      <c r="AI72" s="124"/>
    </row>
    <row r="73" spans="1:36" x14ac:dyDescent="0.25">
      <c r="A73" s="473"/>
      <c r="B73" s="27" t="s">
        <v>99</v>
      </c>
      <c r="C73" s="133">
        <v>3246687</v>
      </c>
      <c r="D73" s="133"/>
      <c r="E73" s="133"/>
      <c r="F73" s="133"/>
      <c r="G73" s="133">
        <v>1130000</v>
      </c>
      <c r="H73" s="124"/>
      <c r="I73" s="133" t="s">
        <v>96</v>
      </c>
      <c r="J73" s="133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348"/>
      <c r="V73" s="348"/>
      <c r="W73" s="391"/>
      <c r="X73" s="390"/>
      <c r="Y73" s="123"/>
      <c r="Z73" s="131"/>
      <c r="AA73" s="439"/>
      <c r="AB73" s="130"/>
      <c r="AC73" s="297"/>
      <c r="AD73" s="123"/>
      <c r="AE73" s="123"/>
      <c r="AF73" s="208"/>
      <c r="AG73" s="130"/>
      <c r="AH73" s="130"/>
      <c r="AI73" s="130"/>
      <c r="AJ73" s="214">
        <f>SUM(C73:AI73)</f>
        <v>4376687</v>
      </c>
    </row>
    <row r="74" spans="1:36" x14ac:dyDescent="0.25">
      <c r="A74" s="472">
        <v>2025</v>
      </c>
      <c r="B74" s="26" t="s">
        <v>95</v>
      </c>
      <c r="C74" s="127">
        <v>10</v>
      </c>
      <c r="D74" s="124"/>
      <c r="E74" s="361"/>
      <c r="F74" s="127"/>
      <c r="G74" s="127" t="s">
        <v>96</v>
      </c>
      <c r="H74" s="124"/>
      <c r="I74" s="127" t="s">
        <v>96</v>
      </c>
      <c r="J74" s="48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6"/>
      <c r="V74" s="126"/>
      <c r="W74" s="387"/>
      <c r="X74" s="99"/>
      <c r="Y74" s="20">
        <v>0</v>
      </c>
      <c r="Z74" s="363"/>
      <c r="AA74" s="457">
        <v>0</v>
      </c>
      <c r="AB74" s="124"/>
      <c r="AC74" s="124"/>
      <c r="AD74" s="125"/>
      <c r="AE74" s="125"/>
      <c r="AF74" s="124"/>
      <c r="AG74" s="124"/>
      <c r="AH74" s="124"/>
      <c r="AI74" s="124"/>
    </row>
    <row r="75" spans="1:36" x14ac:dyDescent="0.25">
      <c r="A75" s="473"/>
      <c r="B75" s="27" t="s">
        <v>99</v>
      </c>
      <c r="C75" s="133">
        <v>1482814</v>
      </c>
      <c r="D75" s="133"/>
      <c r="E75" s="133"/>
      <c r="F75" s="133"/>
      <c r="G75" s="133" t="s">
        <v>96</v>
      </c>
      <c r="H75" s="124"/>
      <c r="I75" s="133" t="s">
        <v>96</v>
      </c>
      <c r="J75" s="133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348"/>
      <c r="V75" s="348"/>
      <c r="W75" s="391"/>
      <c r="X75" s="390"/>
      <c r="Y75" s="123"/>
      <c r="Z75" s="131"/>
      <c r="AA75" s="458">
        <v>0</v>
      </c>
      <c r="AB75" s="130"/>
      <c r="AC75" s="297"/>
      <c r="AD75" s="123"/>
      <c r="AE75" s="123"/>
      <c r="AF75" s="208"/>
      <c r="AG75" s="130"/>
      <c r="AH75" s="130"/>
      <c r="AI75" s="130"/>
      <c r="AJ75" s="214">
        <f>SUM(C75:AI75)</f>
        <v>1482814</v>
      </c>
    </row>
    <row r="76" spans="1:36" x14ac:dyDescent="0.25">
      <c r="A76" s="6"/>
      <c r="B76" s="6"/>
      <c r="C76" s="75"/>
      <c r="D76" s="75"/>
      <c r="E76" s="75"/>
      <c r="F76" s="112"/>
      <c r="G76" s="113"/>
      <c r="H76" s="114"/>
      <c r="I76" s="112"/>
      <c r="J76" s="57"/>
      <c r="K76" s="57"/>
      <c r="L76" s="57"/>
      <c r="M76" s="57"/>
      <c r="N76" s="57"/>
      <c r="O76" s="57"/>
      <c r="P76" s="57"/>
      <c r="Q76" s="57"/>
      <c r="R76" s="247"/>
      <c r="S76" s="247"/>
      <c r="T76" s="247"/>
      <c r="U76" s="248"/>
      <c r="V76" s="248"/>
      <c r="W76" s="57"/>
      <c r="X76" s="57"/>
      <c r="Y76" s="112"/>
      <c r="Z76" s="112"/>
      <c r="AA76" s="112"/>
      <c r="AB76" s="112"/>
      <c r="AC76" s="4"/>
      <c r="AD76" s="112"/>
      <c r="AE76" s="112"/>
      <c r="AF76" s="112"/>
      <c r="AG76" s="112"/>
      <c r="AH76" s="112"/>
      <c r="AI76" s="112"/>
    </row>
    <row r="77" spans="1:36" x14ac:dyDescent="0.25">
      <c r="A77" s="520" t="s">
        <v>108</v>
      </c>
      <c r="B77" s="521"/>
      <c r="C77" s="151" t="s">
        <v>72</v>
      </c>
      <c r="D77" s="152" t="s">
        <v>72</v>
      </c>
      <c r="E77" s="152" t="s">
        <v>72</v>
      </c>
      <c r="F77" s="152" t="s">
        <v>72</v>
      </c>
      <c r="G77" s="152" t="s">
        <v>72</v>
      </c>
      <c r="H77" s="152" t="s">
        <v>72</v>
      </c>
      <c r="I77" s="151" t="s">
        <v>72</v>
      </c>
      <c r="J77" s="151"/>
      <c r="K77" s="45" t="s">
        <v>74</v>
      </c>
      <c r="L77" s="45" t="s">
        <v>74</v>
      </c>
      <c r="M77" s="45" t="s">
        <v>74</v>
      </c>
      <c r="N77" s="45" t="s">
        <v>74</v>
      </c>
      <c r="O77" s="45" t="s">
        <v>74</v>
      </c>
      <c r="P77" s="45" t="s">
        <v>74</v>
      </c>
      <c r="Q77" s="45" t="s">
        <v>74</v>
      </c>
      <c r="R77" s="102" t="s">
        <v>74</v>
      </c>
      <c r="S77" s="249" t="s">
        <v>72</v>
      </c>
      <c r="T77" s="102" t="s">
        <v>74</v>
      </c>
      <c r="U77" s="349" t="s">
        <v>74</v>
      </c>
      <c r="V77" s="349" t="s">
        <v>74</v>
      </c>
      <c r="W77" s="392" t="s">
        <v>72</v>
      </c>
      <c r="X77" s="393" t="s">
        <v>72</v>
      </c>
      <c r="Y77" s="151" t="s">
        <v>72</v>
      </c>
      <c r="Z77" s="151"/>
      <c r="AA77" s="151" t="s">
        <v>72</v>
      </c>
      <c r="AB77" s="151" t="s">
        <v>74</v>
      </c>
      <c r="AC77" s="151" t="s">
        <v>72</v>
      </c>
      <c r="AD77" s="152" t="s">
        <v>72</v>
      </c>
      <c r="AE77" s="152" t="s">
        <v>72</v>
      </c>
      <c r="AF77" s="152" t="s">
        <v>72</v>
      </c>
      <c r="AG77" s="151" t="s">
        <v>74</v>
      </c>
      <c r="AH77" s="151" t="s">
        <v>72</v>
      </c>
      <c r="AI77" s="151" t="s">
        <v>72</v>
      </c>
      <c r="AJ77" s="214"/>
    </row>
    <row r="78" spans="1:36" ht="30" customHeight="1" x14ac:dyDescent="0.25">
      <c r="A78" s="528" t="s">
        <v>75</v>
      </c>
      <c r="B78" s="529"/>
      <c r="C78" s="153">
        <v>1000</v>
      </c>
      <c r="D78" s="153">
        <v>3500</v>
      </c>
      <c r="E78" s="153" t="s">
        <v>78</v>
      </c>
      <c r="F78" s="154">
        <v>5000</v>
      </c>
      <c r="G78" s="207">
        <v>65000</v>
      </c>
      <c r="H78" s="207">
        <v>5000</v>
      </c>
      <c r="I78" s="207">
        <v>5000</v>
      </c>
      <c r="J78" s="207"/>
      <c r="K78" s="207">
        <v>1000</v>
      </c>
      <c r="L78" s="207"/>
      <c r="M78" s="207"/>
      <c r="N78" s="207"/>
      <c r="O78" s="207"/>
      <c r="P78" s="207"/>
      <c r="Q78" s="207"/>
      <c r="R78" s="207"/>
      <c r="S78" s="250" t="s">
        <v>77</v>
      </c>
      <c r="T78" s="207" t="s">
        <v>109</v>
      </c>
      <c r="U78" s="350"/>
      <c r="V78" s="350"/>
      <c r="W78" s="418">
        <v>5000</v>
      </c>
      <c r="X78" s="419" t="s">
        <v>78</v>
      </c>
      <c r="Y78" s="207">
        <v>500</v>
      </c>
      <c r="Z78" s="207"/>
      <c r="AA78" s="288">
        <v>500</v>
      </c>
      <c r="AB78" s="110"/>
      <c r="AC78" s="207" t="s">
        <v>79</v>
      </c>
      <c r="AD78" s="207">
        <v>2000</v>
      </c>
      <c r="AE78" s="207">
        <v>4000</v>
      </c>
      <c r="AF78" s="207">
        <v>7500</v>
      </c>
      <c r="AG78" s="110"/>
      <c r="AH78" s="110" t="s">
        <v>79</v>
      </c>
      <c r="AI78" s="207">
        <v>7500</v>
      </c>
    </row>
    <row r="79" spans="1:36" ht="105" x14ac:dyDescent="0.25">
      <c r="A79" s="530" t="s">
        <v>80</v>
      </c>
      <c r="B79" s="531"/>
      <c r="C79" s="155"/>
      <c r="D79" s="155"/>
      <c r="E79" s="155" t="s">
        <v>81</v>
      </c>
      <c r="F79" s="199" t="s">
        <v>110</v>
      </c>
      <c r="G79" s="199" t="s">
        <v>82</v>
      </c>
      <c r="H79" s="199" t="s">
        <v>83</v>
      </c>
      <c r="I79" s="199" t="s">
        <v>82</v>
      </c>
      <c r="J79" s="199"/>
      <c r="K79" s="199" t="s">
        <v>111</v>
      </c>
      <c r="L79" s="199"/>
      <c r="M79" s="199"/>
      <c r="N79" s="199"/>
      <c r="O79" s="199"/>
      <c r="P79" s="199"/>
      <c r="Q79" s="199"/>
      <c r="R79" s="199"/>
      <c r="S79" s="199" t="s">
        <v>112</v>
      </c>
      <c r="T79" s="199"/>
      <c r="U79" s="351"/>
      <c r="V79" s="351"/>
      <c r="W79" s="410"/>
      <c r="X79" s="414"/>
      <c r="Y79" s="199" t="s">
        <v>87</v>
      </c>
      <c r="Z79" s="199"/>
      <c r="AA79" s="199"/>
      <c r="AB79" s="199" t="s">
        <v>104</v>
      </c>
      <c r="AC79" s="199"/>
      <c r="AD79" s="71"/>
      <c r="AE79" s="72"/>
      <c r="AF79" s="72"/>
      <c r="AG79" s="199" t="s">
        <v>104</v>
      </c>
      <c r="AH79" s="199"/>
      <c r="AI79" s="199" t="s">
        <v>113</v>
      </c>
      <c r="AJ79" s="214"/>
    </row>
    <row r="80" spans="1:36" ht="23.25" customHeight="1" x14ac:dyDescent="0.25">
      <c r="A80" s="528" t="s">
        <v>89</v>
      </c>
      <c r="B80" s="529"/>
      <c r="C80" s="153">
        <v>10000</v>
      </c>
      <c r="D80" s="153">
        <v>8000</v>
      </c>
      <c r="E80" s="153">
        <v>4500</v>
      </c>
      <c r="F80" s="288" t="s">
        <v>114</v>
      </c>
      <c r="G80" s="207">
        <v>4000</v>
      </c>
      <c r="H80" s="207">
        <v>500</v>
      </c>
      <c r="I80" s="154">
        <v>4000</v>
      </c>
      <c r="J80" s="154"/>
      <c r="K80" s="154"/>
      <c r="L80" s="154"/>
      <c r="M80" s="154"/>
      <c r="N80" s="154"/>
      <c r="O80" s="154"/>
      <c r="P80" s="154"/>
      <c r="Q80" s="154"/>
      <c r="R80" s="110"/>
      <c r="S80" s="251" t="s">
        <v>115</v>
      </c>
      <c r="T80" s="110"/>
      <c r="U80" s="352"/>
      <c r="V80" s="352"/>
      <c r="W80" s="418">
        <v>5000</v>
      </c>
      <c r="X80" s="419" t="s">
        <v>90</v>
      </c>
      <c r="Y80" s="207">
        <v>4000</v>
      </c>
      <c r="Z80" s="207"/>
      <c r="AA80" s="288">
        <v>1000</v>
      </c>
      <c r="AB80" s="270"/>
      <c r="AC80" s="207" t="s">
        <v>116</v>
      </c>
      <c r="AD80" s="154">
        <v>4200</v>
      </c>
      <c r="AE80" s="154">
        <v>2000</v>
      </c>
      <c r="AF80" s="154">
        <v>3600</v>
      </c>
      <c r="AG80" s="207"/>
      <c r="AH80" s="207"/>
      <c r="AI80" s="207">
        <v>3200</v>
      </c>
    </row>
    <row r="81" spans="1:36" ht="105" x14ac:dyDescent="0.25">
      <c r="A81" s="530" t="s">
        <v>80</v>
      </c>
      <c r="B81" s="531"/>
      <c r="C81" s="155"/>
      <c r="D81" s="155"/>
      <c r="E81" s="155" t="s">
        <v>92</v>
      </c>
      <c r="F81" s="284"/>
      <c r="G81" s="199"/>
      <c r="H81" s="199"/>
      <c r="I81" s="156"/>
      <c r="J81" s="156"/>
      <c r="K81" s="111"/>
      <c r="L81" s="111"/>
      <c r="M81" s="111"/>
      <c r="N81" s="111"/>
      <c r="O81" s="111"/>
      <c r="P81" s="111"/>
      <c r="Q81" s="111"/>
      <c r="R81" s="111"/>
      <c r="S81" s="252"/>
      <c r="T81" s="275"/>
      <c r="U81" s="353"/>
      <c r="V81" s="353"/>
      <c r="W81" s="410"/>
      <c r="X81" s="414"/>
      <c r="Y81" s="156" t="s">
        <v>87</v>
      </c>
      <c r="Z81" s="156"/>
      <c r="AA81" s="446"/>
      <c r="AB81" s="271"/>
      <c r="AC81" s="199" t="s">
        <v>117</v>
      </c>
      <c r="AD81" s="156" t="s">
        <v>118</v>
      </c>
      <c r="AE81" s="156" t="s">
        <v>118</v>
      </c>
      <c r="AF81" s="156" t="s">
        <v>118</v>
      </c>
      <c r="AG81" s="199"/>
      <c r="AH81" s="199"/>
      <c r="AI81" s="156" t="s">
        <v>118</v>
      </c>
    </row>
    <row r="82" spans="1:36" x14ac:dyDescent="0.25">
      <c r="A82" s="483">
        <v>2011</v>
      </c>
      <c r="B82" s="40" t="s">
        <v>95</v>
      </c>
      <c r="C82" s="153" t="s">
        <v>96</v>
      </c>
      <c r="D82" s="241"/>
      <c r="E82" s="241"/>
      <c r="F82" s="289"/>
      <c r="G82" s="157" t="s">
        <v>96</v>
      </c>
      <c r="H82" s="170"/>
      <c r="I82" s="207" t="s">
        <v>96</v>
      </c>
      <c r="J82" s="170"/>
      <c r="K82" s="87"/>
      <c r="L82" s="87"/>
      <c r="M82" s="87"/>
      <c r="N82" s="87"/>
      <c r="O82" s="87"/>
      <c r="P82" s="87"/>
      <c r="Q82" s="87"/>
      <c r="R82" s="87"/>
      <c r="S82" s="104"/>
      <c r="T82" s="87"/>
      <c r="U82" s="354"/>
      <c r="V82" s="354"/>
      <c r="W82" s="395"/>
      <c r="X82" s="394"/>
      <c r="Y82" s="170"/>
      <c r="Z82" s="193"/>
      <c r="AA82" s="441"/>
      <c r="AB82" s="84"/>
      <c r="AC82" s="83"/>
      <c r="AD82" s="47"/>
      <c r="AE82" s="83"/>
      <c r="AF82" s="83"/>
      <c r="AG82" s="193"/>
      <c r="AH82" s="193"/>
      <c r="AI82" s="193"/>
    </row>
    <row r="83" spans="1:36" ht="17.25" x14ac:dyDescent="0.25">
      <c r="A83" s="483"/>
      <c r="B83" s="41" t="s">
        <v>97</v>
      </c>
      <c r="C83" s="155" t="s">
        <v>96</v>
      </c>
      <c r="D83" s="242"/>
      <c r="E83" s="242"/>
      <c r="F83" s="47"/>
      <c r="G83" s="158" t="s">
        <v>96</v>
      </c>
      <c r="H83" s="193"/>
      <c r="I83" s="199" t="s">
        <v>96</v>
      </c>
      <c r="J83" s="193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354"/>
      <c r="V83" s="354"/>
      <c r="W83" s="395"/>
      <c r="X83" s="394"/>
      <c r="Y83" s="193"/>
      <c r="Z83" s="193"/>
      <c r="AA83" s="441"/>
      <c r="AB83" s="84"/>
      <c r="AC83" s="83"/>
      <c r="AD83" s="47"/>
      <c r="AE83" s="83"/>
      <c r="AF83" s="83"/>
      <c r="AG83" s="193"/>
      <c r="AH83" s="193"/>
      <c r="AI83" s="193"/>
      <c r="AJ83" s="214">
        <f>SUM(C83:AI83)</f>
        <v>0</v>
      </c>
    </row>
    <row r="84" spans="1:36" x14ac:dyDescent="0.25">
      <c r="A84" s="483">
        <v>2012</v>
      </c>
      <c r="B84" s="40" t="s">
        <v>95</v>
      </c>
      <c r="C84" s="153">
        <v>1</v>
      </c>
      <c r="D84" s="242"/>
      <c r="E84" s="242"/>
      <c r="F84" s="47"/>
      <c r="G84" s="207" t="s">
        <v>96</v>
      </c>
      <c r="H84" s="193"/>
      <c r="I84" s="207" t="s">
        <v>96</v>
      </c>
      <c r="J84" s="193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354"/>
      <c r="V84" s="354"/>
      <c r="W84" s="395"/>
      <c r="X84" s="394"/>
      <c r="Y84" s="193"/>
      <c r="Z84" s="193"/>
      <c r="AA84" s="441"/>
      <c r="AB84" s="84"/>
      <c r="AC84" s="83"/>
      <c r="AD84" s="47"/>
      <c r="AE84" s="83"/>
      <c r="AF84" s="83"/>
      <c r="AG84" s="193"/>
      <c r="AH84" s="193"/>
      <c r="AI84" s="193"/>
    </row>
    <row r="85" spans="1:36" ht="17.25" x14ac:dyDescent="0.25">
      <c r="A85" s="483"/>
      <c r="B85" s="41" t="s">
        <v>97</v>
      </c>
      <c r="C85" s="155">
        <v>7500</v>
      </c>
      <c r="D85" s="242"/>
      <c r="E85" s="242"/>
      <c r="F85" s="47"/>
      <c r="G85" s="199" t="s">
        <v>96</v>
      </c>
      <c r="H85" s="194"/>
      <c r="I85" s="199" t="s">
        <v>96</v>
      </c>
      <c r="J85" s="193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354"/>
      <c r="V85" s="354"/>
      <c r="W85" s="395"/>
      <c r="X85" s="394"/>
      <c r="Y85" s="194"/>
      <c r="Z85" s="193"/>
      <c r="AA85" s="441"/>
      <c r="AB85" s="84"/>
      <c r="AC85" s="83"/>
      <c r="AD85" s="47"/>
      <c r="AE85" s="83"/>
      <c r="AF85" s="83"/>
      <c r="AG85" s="193"/>
      <c r="AH85" s="193"/>
      <c r="AI85" s="193"/>
      <c r="AJ85" s="214">
        <f>SUM(C85:AI85)</f>
        <v>7500</v>
      </c>
    </row>
    <row r="86" spans="1:36" x14ac:dyDescent="0.25">
      <c r="A86" s="483">
        <v>2013</v>
      </c>
      <c r="B86" s="40" t="s">
        <v>95</v>
      </c>
      <c r="C86" s="153" t="s">
        <v>96</v>
      </c>
      <c r="D86" s="242"/>
      <c r="E86" s="242"/>
      <c r="F86" s="47"/>
      <c r="G86" s="207" t="s">
        <v>96</v>
      </c>
      <c r="H86" s="207" t="s">
        <v>96</v>
      </c>
      <c r="I86" s="207" t="s">
        <v>96</v>
      </c>
      <c r="J86" s="193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354"/>
      <c r="V86" s="354"/>
      <c r="W86" s="395"/>
      <c r="X86" s="394"/>
      <c r="Y86" s="207">
        <v>3</v>
      </c>
      <c r="Z86" s="193"/>
      <c r="AA86" s="441"/>
      <c r="AB86" s="84"/>
      <c r="AC86" s="83"/>
      <c r="AD86" s="47"/>
      <c r="AE86" s="83"/>
      <c r="AF86" s="83"/>
      <c r="AG86" s="193"/>
      <c r="AH86" s="193"/>
      <c r="AI86" s="193"/>
    </row>
    <row r="87" spans="1:36" ht="17.25" x14ac:dyDescent="0.25">
      <c r="A87" s="483"/>
      <c r="B87" s="41" t="s">
        <v>97</v>
      </c>
      <c r="C87" s="155" t="s">
        <v>96</v>
      </c>
      <c r="D87" s="242"/>
      <c r="E87" s="242"/>
      <c r="F87" s="47"/>
      <c r="G87" s="199" t="s">
        <v>96</v>
      </c>
      <c r="H87" s="199" t="s">
        <v>96</v>
      </c>
      <c r="I87" s="199" t="s">
        <v>96</v>
      </c>
      <c r="J87" s="193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354"/>
      <c r="V87" s="354"/>
      <c r="W87" s="395"/>
      <c r="X87" s="394"/>
      <c r="Y87" s="199">
        <v>20902</v>
      </c>
      <c r="Z87" s="193"/>
      <c r="AA87" s="441"/>
      <c r="AB87" s="84"/>
      <c r="AC87" s="83"/>
      <c r="AD87" s="47"/>
      <c r="AE87" s="83"/>
      <c r="AF87" s="83"/>
      <c r="AG87" s="193"/>
      <c r="AH87" s="193"/>
      <c r="AI87" s="193"/>
      <c r="AJ87" s="214">
        <f>SUM(C87:AI87)</f>
        <v>20902</v>
      </c>
    </row>
    <row r="88" spans="1:36" x14ac:dyDescent="0.25">
      <c r="A88" s="483">
        <v>2014</v>
      </c>
      <c r="B88" s="40" t="s">
        <v>95</v>
      </c>
      <c r="C88" s="153" t="s">
        <v>96</v>
      </c>
      <c r="D88" s="242"/>
      <c r="E88" s="242"/>
      <c r="F88" s="47"/>
      <c r="G88" s="207" t="s">
        <v>96</v>
      </c>
      <c r="H88" s="207" t="s">
        <v>96</v>
      </c>
      <c r="I88" s="207" t="s">
        <v>96</v>
      </c>
      <c r="J88" s="193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354"/>
      <c r="V88" s="354"/>
      <c r="W88" s="395"/>
      <c r="X88" s="394"/>
      <c r="Y88" s="207">
        <v>13</v>
      </c>
      <c r="Z88" s="193"/>
      <c r="AA88" s="441"/>
      <c r="AB88" s="84"/>
      <c r="AC88" s="83"/>
      <c r="AD88" s="47"/>
      <c r="AE88" s="83"/>
      <c r="AF88" s="83"/>
      <c r="AG88" s="193"/>
      <c r="AH88" s="193"/>
      <c r="AI88" s="193"/>
    </row>
    <row r="89" spans="1:36" ht="17.25" x14ac:dyDescent="0.25">
      <c r="A89" s="483"/>
      <c r="B89" s="41" t="s">
        <v>97</v>
      </c>
      <c r="C89" s="155" t="s">
        <v>96</v>
      </c>
      <c r="D89" s="242"/>
      <c r="E89" s="242"/>
      <c r="F89" s="47"/>
      <c r="G89" s="199" t="s">
        <v>96</v>
      </c>
      <c r="H89" s="199" t="s">
        <v>96</v>
      </c>
      <c r="I89" s="199" t="s">
        <v>96</v>
      </c>
      <c r="J89" s="193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354"/>
      <c r="V89" s="354"/>
      <c r="W89" s="397"/>
      <c r="X89" s="396"/>
      <c r="Y89" s="199">
        <v>113347</v>
      </c>
      <c r="Z89" s="193"/>
      <c r="AA89" s="159"/>
      <c r="AB89" s="159"/>
      <c r="AC89" s="159"/>
      <c r="AD89" s="159"/>
      <c r="AE89" s="159"/>
      <c r="AF89" s="159"/>
      <c r="AG89" s="159"/>
      <c r="AH89" s="159"/>
      <c r="AI89" s="159"/>
      <c r="AJ89" s="214">
        <f>SUM(C89:AI89)</f>
        <v>113347</v>
      </c>
    </row>
    <row r="90" spans="1:36" x14ac:dyDescent="0.25">
      <c r="A90" s="483">
        <v>2015</v>
      </c>
      <c r="B90" s="40" t="s">
        <v>95</v>
      </c>
      <c r="C90" s="153">
        <v>17</v>
      </c>
      <c r="D90" s="242"/>
      <c r="E90" s="242"/>
      <c r="F90" s="47"/>
      <c r="G90" s="207" t="s">
        <v>96</v>
      </c>
      <c r="H90" s="207" t="s">
        <v>96</v>
      </c>
      <c r="I90" s="207" t="s">
        <v>96</v>
      </c>
      <c r="J90" s="193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354"/>
      <c r="V90" s="354"/>
      <c r="W90" s="395"/>
      <c r="X90" s="394"/>
      <c r="Y90" s="207">
        <v>14</v>
      </c>
      <c r="Z90" s="193"/>
      <c r="AA90" s="441"/>
      <c r="AB90" s="84"/>
      <c r="AC90" s="83"/>
      <c r="AD90" s="47"/>
      <c r="AE90" s="83"/>
      <c r="AF90" s="83"/>
      <c r="AG90" s="193"/>
      <c r="AH90" s="193"/>
      <c r="AI90" s="193"/>
    </row>
    <row r="91" spans="1:36" ht="17.25" x14ac:dyDescent="0.25">
      <c r="A91" s="532"/>
      <c r="B91" s="42" t="s">
        <v>97</v>
      </c>
      <c r="C91" s="425">
        <v>245000</v>
      </c>
      <c r="D91" s="242"/>
      <c r="E91" s="242"/>
      <c r="F91" s="47"/>
      <c r="G91" s="160" t="s">
        <v>96</v>
      </c>
      <c r="H91" s="160" t="s">
        <v>96</v>
      </c>
      <c r="I91" s="160" t="s">
        <v>96</v>
      </c>
      <c r="J91" s="193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354"/>
      <c r="V91" s="354"/>
      <c r="W91" s="395"/>
      <c r="X91" s="394"/>
      <c r="Y91" s="199">
        <v>94643</v>
      </c>
      <c r="Z91" s="193"/>
      <c r="AA91" s="441"/>
      <c r="AB91" s="84"/>
      <c r="AC91" s="83"/>
      <c r="AD91" s="47"/>
      <c r="AE91" s="83"/>
      <c r="AF91" s="83"/>
      <c r="AG91" s="193"/>
      <c r="AH91" s="193"/>
      <c r="AI91" s="193"/>
      <c r="AJ91" s="214">
        <f>SUM(C91:AI91)</f>
        <v>339643</v>
      </c>
    </row>
    <row r="92" spans="1:36" x14ac:dyDescent="0.25">
      <c r="A92" s="483">
        <v>2016</v>
      </c>
      <c r="B92" s="40" t="s">
        <v>95</v>
      </c>
      <c r="C92" s="153">
        <v>21</v>
      </c>
      <c r="D92" s="242"/>
      <c r="E92" s="242"/>
      <c r="F92" s="47"/>
      <c r="G92" s="153" t="s">
        <v>96</v>
      </c>
      <c r="H92" s="153" t="s">
        <v>96</v>
      </c>
      <c r="I92" s="153" t="s">
        <v>96</v>
      </c>
      <c r="J92" s="242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354"/>
      <c r="V92" s="354"/>
      <c r="W92" s="395"/>
      <c r="X92" s="394"/>
      <c r="Y92" s="207">
        <v>10</v>
      </c>
      <c r="Z92" s="193"/>
      <c r="AA92" s="441"/>
      <c r="AB92" s="84"/>
      <c r="AC92" s="83"/>
      <c r="AD92" s="47"/>
      <c r="AE92" s="83"/>
      <c r="AF92" s="84"/>
      <c r="AG92" s="193"/>
      <c r="AH92" s="193"/>
      <c r="AI92" s="46"/>
    </row>
    <row r="93" spans="1:36" ht="17.25" x14ac:dyDescent="0.25">
      <c r="A93" s="483"/>
      <c r="B93" s="41" t="s">
        <v>97</v>
      </c>
      <c r="C93" s="155">
        <v>303300</v>
      </c>
      <c r="D93" s="242"/>
      <c r="E93" s="242"/>
      <c r="F93" s="47"/>
      <c r="G93" s="155" t="s">
        <v>96</v>
      </c>
      <c r="H93" s="155" t="s">
        <v>96</v>
      </c>
      <c r="I93" s="155" t="s">
        <v>96</v>
      </c>
      <c r="J93" s="242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354"/>
      <c r="V93" s="354"/>
      <c r="W93" s="395"/>
      <c r="X93" s="394"/>
      <c r="Y93" s="199">
        <v>74710</v>
      </c>
      <c r="Z93" s="193"/>
      <c r="AA93" s="441"/>
      <c r="AB93" s="83"/>
      <c r="AC93" s="83"/>
      <c r="AD93" s="47"/>
      <c r="AE93" s="83"/>
      <c r="AF93" s="83"/>
      <c r="AG93" s="193"/>
      <c r="AH93" s="193"/>
      <c r="AI93" s="193"/>
      <c r="AJ93" s="214">
        <f>SUM(C93:AI93)</f>
        <v>378010</v>
      </c>
    </row>
    <row r="94" spans="1:36" x14ac:dyDescent="0.25">
      <c r="A94" s="474">
        <v>2017</v>
      </c>
      <c r="B94" s="43" t="s">
        <v>95</v>
      </c>
      <c r="C94" s="426">
        <v>19</v>
      </c>
      <c r="D94" s="243"/>
      <c r="E94" s="243"/>
      <c r="F94" s="47"/>
      <c r="G94" s="153" t="s">
        <v>96</v>
      </c>
      <c r="H94" s="153" t="s">
        <v>96</v>
      </c>
      <c r="I94" s="153" t="s">
        <v>96</v>
      </c>
      <c r="J94" s="242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354"/>
      <c r="V94" s="354"/>
      <c r="W94" s="398">
        <v>6</v>
      </c>
      <c r="X94" s="220" t="s">
        <v>96</v>
      </c>
      <c r="Y94" s="207">
        <v>22</v>
      </c>
      <c r="Z94" s="193"/>
      <c r="AA94" s="441"/>
      <c r="AB94" s="83"/>
      <c r="AC94" s="83"/>
      <c r="AD94" s="212"/>
      <c r="AE94" s="207">
        <v>1</v>
      </c>
      <c r="AF94" s="193"/>
      <c r="AG94" s="193"/>
      <c r="AH94" s="193"/>
      <c r="AI94" s="193"/>
    </row>
    <row r="95" spans="1:36" x14ac:dyDescent="0.25">
      <c r="A95" s="475"/>
      <c r="B95" s="44" t="s">
        <v>99</v>
      </c>
      <c r="C95" s="427">
        <v>202300</v>
      </c>
      <c r="D95" s="243"/>
      <c r="E95" s="243"/>
      <c r="F95" s="47"/>
      <c r="G95" s="161" t="s">
        <v>96</v>
      </c>
      <c r="H95" s="161" t="s">
        <v>96</v>
      </c>
      <c r="I95" s="161" t="s">
        <v>96</v>
      </c>
      <c r="J95" s="242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354"/>
      <c r="V95" s="354"/>
      <c r="W95" s="399">
        <v>42478</v>
      </c>
      <c r="X95" s="430" t="s">
        <v>96</v>
      </c>
      <c r="Y95" s="194">
        <v>208461.56599999999</v>
      </c>
      <c r="Z95" s="193"/>
      <c r="AA95" s="441"/>
      <c r="AB95" s="83"/>
      <c r="AC95" s="83"/>
      <c r="AD95" s="213"/>
      <c r="AE95" s="194">
        <v>369.03699999999998</v>
      </c>
      <c r="AF95" s="194"/>
      <c r="AG95" s="193"/>
      <c r="AH95" s="193"/>
      <c r="AI95" s="193"/>
      <c r="AJ95" s="214">
        <f>SUM(C95:AI95)</f>
        <v>453608.603</v>
      </c>
    </row>
    <row r="96" spans="1:36" x14ac:dyDescent="0.25">
      <c r="A96" s="474">
        <v>2018</v>
      </c>
      <c r="B96" s="43" t="s">
        <v>95</v>
      </c>
      <c r="C96" s="153">
        <v>20</v>
      </c>
      <c r="D96" s="242"/>
      <c r="E96" s="242"/>
      <c r="F96" s="47"/>
      <c r="G96" s="153" t="s">
        <v>96</v>
      </c>
      <c r="H96" s="153" t="s">
        <v>96</v>
      </c>
      <c r="I96" s="153" t="s">
        <v>96</v>
      </c>
      <c r="J96" s="242"/>
      <c r="K96" s="97"/>
      <c r="L96" s="97"/>
      <c r="M96" s="97"/>
      <c r="N96" s="97"/>
      <c r="O96" s="97"/>
      <c r="P96" s="97"/>
      <c r="Q96" s="97"/>
      <c r="R96" s="103"/>
      <c r="S96" s="103"/>
      <c r="T96" s="103"/>
      <c r="U96" s="355"/>
      <c r="V96" s="355"/>
      <c r="W96" s="400">
        <v>9</v>
      </c>
      <c r="X96" s="220" t="s">
        <v>96</v>
      </c>
      <c r="Y96" s="153">
        <v>27</v>
      </c>
      <c r="Z96" s="242"/>
      <c r="AA96" s="441"/>
      <c r="AB96" s="83"/>
      <c r="AC96" s="83"/>
      <c r="AD96" s="153" t="s">
        <v>96</v>
      </c>
      <c r="AE96" s="153" t="s">
        <v>96</v>
      </c>
      <c r="AF96" s="153" t="s">
        <v>96</v>
      </c>
      <c r="AG96" s="193"/>
      <c r="AH96" s="193"/>
      <c r="AI96" s="193"/>
    </row>
    <row r="97" spans="1:36" x14ac:dyDescent="0.25">
      <c r="A97" s="475"/>
      <c r="B97" s="44" t="s">
        <v>99</v>
      </c>
      <c r="C97" s="155">
        <v>186998</v>
      </c>
      <c r="D97" s="242"/>
      <c r="E97" s="242"/>
      <c r="F97" s="47"/>
      <c r="G97" s="155" t="s">
        <v>96</v>
      </c>
      <c r="H97" s="155" t="s">
        <v>96</v>
      </c>
      <c r="I97" s="155" t="s">
        <v>96</v>
      </c>
      <c r="J97" s="242"/>
      <c r="K97" s="97"/>
      <c r="L97" s="97"/>
      <c r="M97" s="97"/>
      <c r="N97" s="97"/>
      <c r="O97" s="97"/>
      <c r="P97" s="97"/>
      <c r="Q97" s="97"/>
      <c r="R97" s="103"/>
      <c r="S97" s="103"/>
      <c r="T97" s="103"/>
      <c r="U97" s="355"/>
      <c r="V97" s="355"/>
      <c r="W97" s="401">
        <v>42245</v>
      </c>
      <c r="X97" s="221" t="s">
        <v>96</v>
      </c>
      <c r="Y97" s="155">
        <v>277680</v>
      </c>
      <c r="Z97" s="242"/>
      <c r="AA97" s="441"/>
      <c r="AB97" s="83"/>
      <c r="AC97" s="267"/>
      <c r="AD97" s="155" t="s">
        <v>96</v>
      </c>
      <c r="AE97" s="155" t="s">
        <v>96</v>
      </c>
      <c r="AF97" s="155" t="s">
        <v>96</v>
      </c>
      <c r="AG97" s="193"/>
      <c r="AH97" s="194"/>
      <c r="AI97" s="193"/>
      <c r="AJ97" s="214">
        <f>SUM(C97:AI97)</f>
        <v>506923</v>
      </c>
    </row>
    <row r="98" spans="1:36" x14ac:dyDescent="0.25">
      <c r="A98" s="474">
        <v>2019</v>
      </c>
      <c r="B98" s="43" t="s">
        <v>95</v>
      </c>
      <c r="C98" s="153">
        <v>20</v>
      </c>
      <c r="D98" s="242"/>
      <c r="E98" s="242"/>
      <c r="F98" s="47"/>
      <c r="G98" s="153" t="s">
        <v>96</v>
      </c>
      <c r="H98" s="153" t="s">
        <v>96</v>
      </c>
      <c r="I98" s="153" t="s">
        <v>96</v>
      </c>
      <c r="J98" s="242"/>
      <c r="K98" s="97"/>
      <c r="L98" s="97"/>
      <c r="M98" s="97"/>
      <c r="N98" s="97"/>
      <c r="O98" s="97"/>
      <c r="P98" s="97"/>
      <c r="Q98" s="97"/>
      <c r="R98" s="103"/>
      <c r="S98" s="103"/>
      <c r="T98" s="103"/>
      <c r="U98" s="355"/>
      <c r="V98" s="355"/>
      <c r="W98" s="400">
        <v>13</v>
      </c>
      <c r="X98" s="220" t="s">
        <v>96</v>
      </c>
      <c r="Y98" s="153">
        <v>52</v>
      </c>
      <c r="Z98" s="242"/>
      <c r="AA98" s="441"/>
      <c r="AB98" s="83"/>
      <c r="AC98" s="207">
        <v>1</v>
      </c>
      <c r="AD98" s="153">
        <v>5</v>
      </c>
      <c r="AE98" s="153" t="s">
        <v>96</v>
      </c>
      <c r="AF98" s="153">
        <v>6</v>
      </c>
      <c r="AG98" s="193"/>
      <c r="AH98" s="153">
        <v>1</v>
      </c>
      <c r="AI98" s="193"/>
      <c r="AJ98" s="214">
        <f>SUM(C98:AI98)</f>
        <v>98</v>
      </c>
    </row>
    <row r="99" spans="1:36" x14ac:dyDescent="0.25">
      <c r="A99" s="475"/>
      <c r="B99" s="44" t="s">
        <v>99</v>
      </c>
      <c r="C99" s="155">
        <v>193848</v>
      </c>
      <c r="D99" s="242"/>
      <c r="E99" s="242"/>
      <c r="F99" s="47"/>
      <c r="G99" s="155" t="s">
        <v>96</v>
      </c>
      <c r="H99" s="155" t="s">
        <v>96</v>
      </c>
      <c r="I99" s="155" t="s">
        <v>96</v>
      </c>
      <c r="J99" s="242"/>
      <c r="K99" s="97"/>
      <c r="L99" s="97"/>
      <c r="M99" s="97"/>
      <c r="N99" s="97"/>
      <c r="O99" s="97"/>
      <c r="P99" s="97"/>
      <c r="Q99" s="97"/>
      <c r="R99" s="103"/>
      <c r="S99" s="103"/>
      <c r="T99" s="103"/>
      <c r="U99" s="355"/>
      <c r="V99" s="355"/>
      <c r="W99" s="401">
        <v>81403</v>
      </c>
      <c r="X99" s="221" t="s">
        <v>96</v>
      </c>
      <c r="Y99" s="155">
        <v>238345</v>
      </c>
      <c r="Z99" s="242"/>
      <c r="AA99" s="441"/>
      <c r="AB99" s="83"/>
      <c r="AC99" s="199">
        <v>2859</v>
      </c>
      <c r="AD99" s="155">
        <v>28304</v>
      </c>
      <c r="AE99" s="155" t="s">
        <v>96</v>
      </c>
      <c r="AF99" s="155">
        <v>30806</v>
      </c>
      <c r="AG99" s="193"/>
      <c r="AH99" s="155">
        <v>3030</v>
      </c>
      <c r="AI99" s="194"/>
      <c r="AJ99" s="214">
        <f>SUM(C99:AI99)</f>
        <v>578595</v>
      </c>
    </row>
    <row r="100" spans="1:36" x14ac:dyDescent="0.25">
      <c r="A100" s="474">
        <v>2020</v>
      </c>
      <c r="B100" s="43" t="s">
        <v>95</v>
      </c>
      <c r="C100" s="153">
        <v>10</v>
      </c>
      <c r="D100" s="242"/>
      <c r="E100" s="242"/>
      <c r="F100" s="153" t="s">
        <v>96</v>
      </c>
      <c r="G100" s="153" t="s">
        <v>96</v>
      </c>
      <c r="H100" s="153" t="s">
        <v>96</v>
      </c>
      <c r="I100" s="153" t="s">
        <v>96</v>
      </c>
      <c r="J100" s="242"/>
      <c r="K100" s="97"/>
      <c r="L100" s="97"/>
      <c r="M100" s="97"/>
      <c r="N100" s="97"/>
      <c r="O100" s="97"/>
      <c r="P100" s="97"/>
      <c r="Q100" s="97"/>
      <c r="R100" s="103"/>
      <c r="S100" s="103"/>
      <c r="T100" s="103"/>
      <c r="U100" s="355"/>
      <c r="V100" s="355"/>
      <c r="W100" s="400" t="s">
        <v>96</v>
      </c>
      <c r="X100" s="220" t="s">
        <v>96</v>
      </c>
      <c r="Y100" s="153">
        <v>118</v>
      </c>
      <c r="Z100" s="242"/>
      <c r="AA100" s="441"/>
      <c r="AB100" s="83"/>
      <c r="AC100" s="270" t="s">
        <v>96</v>
      </c>
      <c r="AD100" s="153">
        <v>9</v>
      </c>
      <c r="AE100" s="220" t="s">
        <v>96</v>
      </c>
      <c r="AF100" s="153">
        <v>10</v>
      </c>
      <c r="AG100" s="193"/>
      <c r="AH100" s="153" t="s">
        <v>96</v>
      </c>
      <c r="AI100" s="153">
        <v>3</v>
      </c>
      <c r="AJ100" s="214">
        <f>SUM(C100:AI100)</f>
        <v>150</v>
      </c>
    </row>
    <row r="101" spans="1:36" x14ac:dyDescent="0.25">
      <c r="A101" s="475"/>
      <c r="B101" s="44" t="s">
        <v>99</v>
      </c>
      <c r="C101" s="155">
        <v>65754</v>
      </c>
      <c r="D101" s="242"/>
      <c r="E101" s="242"/>
      <c r="F101" s="155" t="s">
        <v>96</v>
      </c>
      <c r="G101" s="155" t="s">
        <v>96</v>
      </c>
      <c r="H101" s="155" t="s">
        <v>96</v>
      </c>
      <c r="I101" s="155" t="s">
        <v>96</v>
      </c>
      <c r="J101" s="242"/>
      <c r="K101" s="97"/>
      <c r="L101" s="97"/>
      <c r="M101" s="97"/>
      <c r="N101" s="97"/>
      <c r="O101" s="97"/>
      <c r="P101" s="97"/>
      <c r="Q101" s="97"/>
      <c r="R101" s="103"/>
      <c r="S101" s="103"/>
      <c r="T101" s="103"/>
      <c r="U101" s="355"/>
      <c r="V101" s="355"/>
      <c r="W101" s="401" t="s">
        <v>96</v>
      </c>
      <c r="X101" s="221" t="s">
        <v>96</v>
      </c>
      <c r="Y101" s="155">
        <v>425998.7513970373</v>
      </c>
      <c r="Z101" s="242"/>
      <c r="AA101" s="441"/>
      <c r="AB101" s="83"/>
      <c r="AC101" s="271" t="s">
        <v>96</v>
      </c>
      <c r="AD101" s="155">
        <v>50072</v>
      </c>
      <c r="AE101" s="221" t="s">
        <v>96</v>
      </c>
      <c r="AF101" s="155">
        <v>51860</v>
      </c>
      <c r="AG101" s="193"/>
      <c r="AH101" s="155" t="s">
        <v>96</v>
      </c>
      <c r="AI101" s="155">
        <v>29680</v>
      </c>
      <c r="AJ101" s="214">
        <f>SUM(C101:AI101)</f>
        <v>623364.7513970373</v>
      </c>
    </row>
    <row r="102" spans="1:36" x14ac:dyDescent="0.25">
      <c r="A102" s="474">
        <v>2021</v>
      </c>
      <c r="B102" s="43" t="s">
        <v>95</v>
      </c>
      <c r="C102" s="426">
        <v>19</v>
      </c>
      <c r="D102" s="153">
        <v>1</v>
      </c>
      <c r="E102" s="153"/>
      <c r="F102" s="153">
        <v>3</v>
      </c>
      <c r="G102" s="153" t="s">
        <v>96</v>
      </c>
      <c r="H102" s="153" t="s">
        <v>96</v>
      </c>
      <c r="I102" s="153">
        <v>1</v>
      </c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356"/>
      <c r="V102" s="356"/>
      <c r="W102" s="398">
        <v>2</v>
      </c>
      <c r="X102" s="220" t="s">
        <v>96</v>
      </c>
      <c r="Y102" s="207">
        <v>122</v>
      </c>
      <c r="Z102" s="193"/>
      <c r="AA102" s="242"/>
      <c r="AB102" s="242"/>
      <c r="AC102" s="242" t="s">
        <v>96</v>
      </c>
      <c r="AD102" s="242">
        <v>18</v>
      </c>
      <c r="AE102" s="242">
        <v>3</v>
      </c>
      <c r="AF102" s="242">
        <v>8</v>
      </c>
      <c r="AG102" s="242"/>
      <c r="AH102" s="242" t="s">
        <v>96</v>
      </c>
      <c r="AI102" s="242">
        <v>3</v>
      </c>
    </row>
    <row r="103" spans="1:36" x14ac:dyDescent="0.25">
      <c r="A103" s="475"/>
      <c r="B103" s="44" t="s">
        <v>99</v>
      </c>
      <c r="C103" s="427">
        <v>202300</v>
      </c>
      <c r="D103" s="155">
        <v>6945</v>
      </c>
      <c r="E103" s="155"/>
      <c r="F103" s="155">
        <v>49000</v>
      </c>
      <c r="G103" s="161" t="s">
        <v>96</v>
      </c>
      <c r="H103" s="161" t="s">
        <v>96</v>
      </c>
      <c r="I103" s="161">
        <v>18000</v>
      </c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356"/>
      <c r="V103" s="356"/>
      <c r="W103" s="399">
        <v>13244</v>
      </c>
      <c r="X103" s="430" t="s">
        <v>96</v>
      </c>
      <c r="Y103" s="194">
        <v>632026</v>
      </c>
      <c r="Z103" s="193"/>
      <c r="AA103" s="242"/>
      <c r="AB103" s="242"/>
      <c r="AC103" s="242" t="s">
        <v>96</v>
      </c>
      <c r="AD103" s="242">
        <v>108842</v>
      </c>
      <c r="AE103" s="242">
        <v>1197</v>
      </c>
      <c r="AF103" s="242">
        <v>42002</v>
      </c>
      <c r="AG103" s="242"/>
      <c r="AH103" s="242" t="s">
        <v>96</v>
      </c>
      <c r="AI103" s="242">
        <v>11508</v>
      </c>
      <c r="AJ103" s="214">
        <f>SUM(C103:AI103)</f>
        <v>1085064</v>
      </c>
    </row>
    <row r="104" spans="1:36" x14ac:dyDescent="0.25">
      <c r="A104" s="474">
        <v>2022</v>
      </c>
      <c r="B104" s="43" t="s">
        <v>95</v>
      </c>
      <c r="C104" s="426">
        <v>30</v>
      </c>
      <c r="D104" s="153">
        <v>0</v>
      </c>
      <c r="E104" s="153"/>
      <c r="F104" s="153">
        <v>2</v>
      </c>
      <c r="G104" s="153" t="s">
        <v>96</v>
      </c>
      <c r="H104" s="153" t="s">
        <v>96</v>
      </c>
      <c r="I104" s="153">
        <v>22</v>
      </c>
      <c r="J104" s="242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354"/>
      <c r="V104" s="354"/>
      <c r="W104" s="398">
        <v>8</v>
      </c>
      <c r="X104" s="220" t="s">
        <v>96</v>
      </c>
      <c r="Y104" s="207">
        <v>83</v>
      </c>
      <c r="Z104" s="193"/>
      <c r="AA104" s="441"/>
      <c r="AB104" s="83"/>
      <c r="AC104" s="270">
        <v>1</v>
      </c>
      <c r="AD104" s="207">
        <v>19</v>
      </c>
      <c r="AE104" s="207">
        <v>9</v>
      </c>
      <c r="AF104" s="207">
        <v>13</v>
      </c>
      <c r="AG104" s="193"/>
      <c r="AH104" s="153">
        <v>4</v>
      </c>
      <c r="AI104" s="207">
        <v>12</v>
      </c>
    </row>
    <row r="105" spans="1:36" x14ac:dyDescent="0.25">
      <c r="A105" s="475"/>
      <c r="B105" s="44" t="s">
        <v>99</v>
      </c>
      <c r="C105" s="427">
        <v>355210</v>
      </c>
      <c r="D105" s="155">
        <v>0</v>
      </c>
      <c r="E105" s="155"/>
      <c r="F105" s="155">
        <v>47206</v>
      </c>
      <c r="G105" s="161" t="s">
        <v>96</v>
      </c>
      <c r="H105" s="161" t="s">
        <v>96</v>
      </c>
      <c r="I105" s="161">
        <v>225000</v>
      </c>
      <c r="J105" s="161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357"/>
      <c r="V105" s="357"/>
      <c r="W105" s="399">
        <v>26474</v>
      </c>
      <c r="X105" s="430" t="s">
        <v>96</v>
      </c>
      <c r="Y105" s="194">
        <v>446811</v>
      </c>
      <c r="Z105" s="194"/>
      <c r="AA105" s="442"/>
      <c r="AB105" s="267"/>
      <c r="AC105" s="271">
        <v>3298</v>
      </c>
      <c r="AD105" s="194">
        <v>220077</v>
      </c>
      <c r="AE105" s="194">
        <v>2323</v>
      </c>
      <c r="AF105" s="194">
        <v>54247</v>
      </c>
      <c r="AG105" s="194"/>
      <c r="AH105" s="155">
        <v>35831</v>
      </c>
      <c r="AI105" s="194">
        <v>98594</v>
      </c>
      <c r="AJ105" s="214">
        <f>SUM(C105:AI105)</f>
        <v>1515071</v>
      </c>
    </row>
    <row r="106" spans="1:36" x14ac:dyDescent="0.25">
      <c r="A106" s="474">
        <v>2023</v>
      </c>
      <c r="B106" s="43" t="s">
        <v>95</v>
      </c>
      <c r="C106" s="426">
        <v>32</v>
      </c>
      <c r="D106" s="153"/>
      <c r="E106" s="153">
        <v>0</v>
      </c>
      <c r="F106" s="153">
        <v>6</v>
      </c>
      <c r="G106" s="153" t="s">
        <v>96</v>
      </c>
      <c r="H106" s="153">
        <v>1</v>
      </c>
      <c r="I106" s="153">
        <v>30</v>
      </c>
      <c r="J106" s="242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354"/>
      <c r="V106" s="354"/>
      <c r="W106" s="398">
        <v>31</v>
      </c>
      <c r="X106" s="220" t="s">
        <v>96</v>
      </c>
      <c r="Y106" s="207">
        <v>158</v>
      </c>
      <c r="Z106" s="193"/>
      <c r="AA106" s="441"/>
      <c r="AB106" s="83"/>
      <c r="AC106" s="270"/>
      <c r="AD106" s="207">
        <v>45</v>
      </c>
      <c r="AE106" s="207">
        <v>10</v>
      </c>
      <c r="AF106" s="207">
        <v>15</v>
      </c>
      <c r="AG106" s="193"/>
      <c r="AH106" s="153">
        <v>12</v>
      </c>
      <c r="AI106" s="451">
        <v>7</v>
      </c>
    </row>
    <row r="107" spans="1:36" x14ac:dyDescent="0.25">
      <c r="A107" s="475"/>
      <c r="B107" s="44" t="s">
        <v>99</v>
      </c>
      <c r="C107" s="426">
        <v>234403</v>
      </c>
      <c r="D107" s="155"/>
      <c r="E107" s="155">
        <v>0</v>
      </c>
      <c r="F107" s="155">
        <v>46063</v>
      </c>
      <c r="G107" s="161" t="s">
        <v>96</v>
      </c>
      <c r="H107" s="161">
        <v>9500</v>
      </c>
      <c r="I107" s="161">
        <v>349000</v>
      </c>
      <c r="J107" s="161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357"/>
      <c r="V107" s="357"/>
      <c r="W107" s="399">
        <v>268018</v>
      </c>
      <c r="X107" s="430" t="s">
        <v>96</v>
      </c>
      <c r="Y107" s="194">
        <v>968853</v>
      </c>
      <c r="Z107" s="194"/>
      <c r="AA107" s="442"/>
      <c r="AB107" s="267"/>
      <c r="AC107" s="271"/>
      <c r="AD107" s="194">
        <v>284083</v>
      </c>
      <c r="AE107" s="194">
        <v>71172</v>
      </c>
      <c r="AF107" s="194">
        <v>75685</v>
      </c>
      <c r="AG107" s="194"/>
      <c r="AH107" s="155">
        <v>125560</v>
      </c>
      <c r="AI107" s="450">
        <v>65595</v>
      </c>
      <c r="AJ107" s="214">
        <f>SUM(C107:AI107)</f>
        <v>2497932</v>
      </c>
    </row>
    <row r="108" spans="1:36" x14ac:dyDescent="0.25">
      <c r="A108" s="474">
        <v>2024</v>
      </c>
      <c r="B108" s="43" t="s">
        <v>95</v>
      </c>
      <c r="C108" s="426">
        <v>40</v>
      </c>
      <c r="D108" s="153"/>
      <c r="E108" s="153">
        <v>2</v>
      </c>
      <c r="F108" s="153">
        <v>1</v>
      </c>
      <c r="G108" s="153" t="s">
        <v>96</v>
      </c>
      <c r="H108" s="153">
        <v>2</v>
      </c>
      <c r="I108" s="153">
        <v>35</v>
      </c>
      <c r="J108" s="242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354"/>
      <c r="V108" s="354"/>
      <c r="W108" s="398">
        <v>51</v>
      </c>
      <c r="X108" s="220"/>
      <c r="Y108" s="207">
        <v>228</v>
      </c>
      <c r="Z108" s="193"/>
      <c r="AA108" s="441"/>
      <c r="AB108" s="83"/>
      <c r="AC108" s="270"/>
      <c r="AD108" s="207">
        <v>65</v>
      </c>
      <c r="AE108" s="207">
        <v>0</v>
      </c>
      <c r="AF108" s="207">
        <v>37</v>
      </c>
      <c r="AG108" s="193"/>
      <c r="AH108" s="153">
        <v>6</v>
      </c>
      <c r="AI108" s="451">
        <v>3</v>
      </c>
    </row>
    <row r="109" spans="1:36" x14ac:dyDescent="0.25">
      <c r="A109" s="475"/>
      <c r="B109" s="44" t="s">
        <v>99</v>
      </c>
      <c r="C109" s="426">
        <v>242318</v>
      </c>
      <c r="D109" s="155"/>
      <c r="E109" s="155">
        <v>26573.419000000002</v>
      </c>
      <c r="F109" s="155">
        <v>7300</v>
      </c>
      <c r="G109" s="161" t="s">
        <v>96</v>
      </c>
      <c r="H109" s="161">
        <v>28800</v>
      </c>
      <c r="I109" s="161">
        <v>386000</v>
      </c>
      <c r="J109" s="161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357"/>
      <c r="V109" s="357"/>
      <c r="W109" s="399">
        <v>418232.58600000001</v>
      </c>
      <c r="X109" s="430"/>
      <c r="Y109" s="194">
        <v>1407400</v>
      </c>
      <c r="Z109" s="194"/>
      <c r="AA109" s="442"/>
      <c r="AB109" s="267"/>
      <c r="AC109" s="271"/>
      <c r="AD109" s="194">
        <v>223896</v>
      </c>
      <c r="AE109" s="194">
        <v>0</v>
      </c>
      <c r="AF109" s="194">
        <v>234354</v>
      </c>
      <c r="AG109" s="194"/>
      <c r="AH109" s="155">
        <v>54920</v>
      </c>
      <c r="AI109" s="450">
        <v>32558</v>
      </c>
      <c r="AJ109" s="214">
        <f>SUM(C109:AI109)</f>
        <v>3062352.0049999999</v>
      </c>
    </row>
    <row r="110" spans="1:36" x14ac:dyDescent="0.25">
      <c r="A110" s="474">
        <v>2025</v>
      </c>
      <c r="B110" s="43" t="s">
        <v>95</v>
      </c>
      <c r="C110" s="426">
        <v>53</v>
      </c>
      <c r="D110" s="153"/>
      <c r="E110" s="153">
        <v>1</v>
      </c>
      <c r="F110" s="153">
        <v>1</v>
      </c>
      <c r="G110" s="153" t="s">
        <v>96</v>
      </c>
      <c r="H110" s="153" t="s">
        <v>96</v>
      </c>
      <c r="I110" s="153">
        <v>31</v>
      </c>
      <c r="J110" s="242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354"/>
      <c r="V110" s="354"/>
      <c r="W110" s="398">
        <v>49</v>
      </c>
      <c r="X110" s="220"/>
      <c r="Y110" s="207">
        <v>261</v>
      </c>
      <c r="Z110" s="193"/>
      <c r="AA110" s="459">
        <v>1</v>
      </c>
      <c r="AB110" s="83"/>
      <c r="AC110" s="270"/>
      <c r="AD110" s="207">
        <v>72</v>
      </c>
      <c r="AE110" s="207">
        <v>48</v>
      </c>
      <c r="AF110" s="207">
        <v>79</v>
      </c>
      <c r="AG110" s="193"/>
      <c r="AH110" s="153">
        <v>5</v>
      </c>
      <c r="AI110" s="451">
        <v>10</v>
      </c>
    </row>
    <row r="111" spans="1:36" x14ac:dyDescent="0.25">
      <c r="A111" s="475"/>
      <c r="B111" s="44" t="s">
        <v>99</v>
      </c>
      <c r="C111" s="426">
        <v>390241</v>
      </c>
      <c r="D111" s="155"/>
      <c r="E111" s="155">
        <v>15816.47</v>
      </c>
      <c r="F111" s="155">
        <v>10000</v>
      </c>
      <c r="G111" s="161" t="s">
        <v>96</v>
      </c>
      <c r="H111" s="161" t="s">
        <v>96</v>
      </c>
      <c r="I111" s="161">
        <v>416000</v>
      </c>
      <c r="J111" s="161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357"/>
      <c r="V111" s="357"/>
      <c r="W111" s="399">
        <v>483264.48800000001</v>
      </c>
      <c r="X111" s="430"/>
      <c r="Y111" s="194">
        <v>1780144</v>
      </c>
      <c r="Z111" s="194"/>
      <c r="AA111" s="460">
        <v>445</v>
      </c>
      <c r="AB111" s="267"/>
      <c r="AC111" s="271"/>
      <c r="AD111" s="194">
        <v>248348</v>
      </c>
      <c r="AE111" s="194">
        <v>257775</v>
      </c>
      <c r="AF111" s="194">
        <v>415091</v>
      </c>
      <c r="AG111" s="194"/>
      <c r="AH111" s="155">
        <v>48860</v>
      </c>
      <c r="AI111" s="450">
        <v>185898</v>
      </c>
      <c r="AJ111" s="214">
        <f>SUM(C111:AI111)</f>
        <v>4251882.9580000006</v>
      </c>
    </row>
    <row r="112" spans="1:36" x14ac:dyDescent="0.25">
      <c r="A112" s="92"/>
      <c r="B112" s="92"/>
      <c r="C112" s="113"/>
      <c r="D112" s="115"/>
      <c r="E112" s="115"/>
      <c r="F112" s="57"/>
      <c r="G112" s="115"/>
      <c r="H112" s="115"/>
      <c r="I112" s="115"/>
      <c r="J112" s="115"/>
      <c r="K112" s="57"/>
      <c r="L112" s="57"/>
      <c r="M112" s="57"/>
      <c r="N112" s="57"/>
      <c r="O112" s="57"/>
      <c r="P112" s="57"/>
      <c r="Q112" s="57"/>
      <c r="R112" s="248"/>
      <c r="S112" s="248"/>
      <c r="T112" s="248"/>
      <c r="U112" s="248"/>
      <c r="V112" s="248"/>
      <c r="W112" s="57"/>
      <c r="X112" s="57"/>
      <c r="Y112" s="113"/>
      <c r="Z112" s="113"/>
      <c r="AA112" s="113"/>
      <c r="AB112" s="112"/>
      <c r="AC112" s="4"/>
      <c r="AD112" s="112"/>
      <c r="AE112" s="112"/>
      <c r="AF112" s="112"/>
      <c r="AG112" s="112"/>
      <c r="AH112" s="112"/>
      <c r="AI112" s="57"/>
    </row>
    <row r="113" spans="1:37" x14ac:dyDescent="0.25">
      <c r="A113" s="484" t="s">
        <v>119</v>
      </c>
      <c r="B113" s="485"/>
      <c r="C113" s="173" t="s">
        <v>72</v>
      </c>
      <c r="D113" s="173" t="s">
        <v>72</v>
      </c>
      <c r="E113" s="173" t="s">
        <v>74</v>
      </c>
      <c r="F113" s="173" t="s">
        <v>72</v>
      </c>
      <c r="G113" s="174" t="s">
        <v>72</v>
      </c>
      <c r="H113" s="174" t="s">
        <v>72</v>
      </c>
      <c r="I113" s="175" t="s">
        <v>72</v>
      </c>
      <c r="J113" s="175"/>
      <c r="K113" s="175" t="s">
        <v>72</v>
      </c>
      <c r="L113" s="175" t="s">
        <v>74</v>
      </c>
      <c r="M113" s="175" t="s">
        <v>74</v>
      </c>
      <c r="N113" s="175" t="s">
        <v>74</v>
      </c>
      <c r="O113" s="175" t="s">
        <v>74</v>
      </c>
      <c r="P113" s="175" t="s">
        <v>74</v>
      </c>
      <c r="Q113" s="175" t="s">
        <v>74</v>
      </c>
      <c r="R113" s="105" t="s">
        <v>74</v>
      </c>
      <c r="S113" s="105" t="s">
        <v>74</v>
      </c>
      <c r="T113" s="105" t="s">
        <v>72</v>
      </c>
      <c r="U113" s="358" t="s">
        <v>74</v>
      </c>
      <c r="V113" s="358" t="s">
        <v>74</v>
      </c>
      <c r="W113" s="405" t="s">
        <v>74</v>
      </c>
      <c r="X113" s="402" t="s">
        <v>72</v>
      </c>
      <c r="Y113" s="257" t="s">
        <v>72</v>
      </c>
      <c r="Z113" s="257"/>
      <c r="AA113" s="173" t="s">
        <v>72</v>
      </c>
      <c r="AB113" s="173" t="s">
        <v>72</v>
      </c>
      <c r="AC113" s="298" t="s">
        <v>72</v>
      </c>
      <c r="AD113" s="60" t="s">
        <v>72</v>
      </c>
      <c r="AE113" s="60" t="s">
        <v>72</v>
      </c>
      <c r="AF113" s="60" t="s">
        <v>72</v>
      </c>
      <c r="AG113" s="60" t="s">
        <v>72</v>
      </c>
      <c r="AH113" s="173" t="s">
        <v>72</v>
      </c>
      <c r="AI113" s="175" t="s">
        <v>72</v>
      </c>
    </row>
    <row r="114" spans="1:37" ht="23.25" customHeight="1" x14ac:dyDescent="0.25">
      <c r="A114" s="486" t="s">
        <v>120</v>
      </c>
      <c r="B114" s="487"/>
      <c r="C114" s="200" t="s">
        <v>121</v>
      </c>
      <c r="D114" s="200">
        <v>3</v>
      </c>
      <c r="E114" s="200"/>
      <c r="F114" s="200" t="s">
        <v>122</v>
      </c>
      <c r="G114" s="200" t="s">
        <v>123</v>
      </c>
      <c r="H114" s="200" t="s">
        <v>123</v>
      </c>
      <c r="I114" s="200" t="s">
        <v>124</v>
      </c>
      <c r="J114" s="200"/>
      <c r="K114" s="200" t="s">
        <v>125</v>
      </c>
      <c r="L114" s="200"/>
      <c r="M114" s="200"/>
      <c r="N114" s="200"/>
      <c r="O114" s="200"/>
      <c r="P114" s="200"/>
      <c r="Q114" s="200"/>
      <c r="R114" s="200"/>
      <c r="S114" s="200"/>
      <c r="T114" s="200" t="s">
        <v>126</v>
      </c>
      <c r="U114" s="359"/>
      <c r="V114" s="359"/>
      <c r="W114" s="415"/>
      <c r="X114" s="403" t="s">
        <v>121</v>
      </c>
      <c r="Y114" s="200" t="s">
        <v>127</v>
      </c>
      <c r="Z114" s="200"/>
      <c r="AA114" s="200" t="s">
        <v>128</v>
      </c>
      <c r="AB114" s="200" t="s">
        <v>129</v>
      </c>
      <c r="AC114" s="200" t="s">
        <v>130</v>
      </c>
      <c r="AD114" s="200" t="s">
        <v>131</v>
      </c>
      <c r="AE114" s="200" t="s">
        <v>131</v>
      </c>
      <c r="AF114" s="200" t="s">
        <v>131</v>
      </c>
      <c r="AG114" s="200" t="s">
        <v>132</v>
      </c>
      <c r="AH114" s="200" t="s">
        <v>133</v>
      </c>
      <c r="AI114" s="200" t="s">
        <v>133</v>
      </c>
    </row>
    <row r="115" spans="1:37" ht="105" x14ac:dyDescent="0.25">
      <c r="A115" s="488" t="s">
        <v>80</v>
      </c>
      <c r="B115" s="489"/>
      <c r="C115" s="195"/>
      <c r="D115" s="195" t="s">
        <v>134</v>
      </c>
      <c r="E115" s="195"/>
      <c r="F115" s="195"/>
      <c r="G115" s="195" t="s">
        <v>135</v>
      </c>
      <c r="H115" s="195" t="s">
        <v>136</v>
      </c>
      <c r="I115" s="195" t="s">
        <v>137</v>
      </c>
      <c r="J115" s="195"/>
      <c r="K115" s="195" t="s">
        <v>138</v>
      </c>
      <c r="L115" s="195"/>
      <c r="M115" s="187"/>
      <c r="N115" s="187"/>
      <c r="O115" s="187"/>
      <c r="P115" s="187"/>
      <c r="Q115" s="187"/>
      <c r="R115" s="187"/>
      <c r="S115" s="195"/>
      <c r="T115" s="187" t="s">
        <v>139</v>
      </c>
      <c r="U115" s="360"/>
      <c r="V115" s="360"/>
      <c r="W115" s="416"/>
      <c r="X115" s="409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</row>
    <row r="116" spans="1:37" ht="16.5" customHeight="1" x14ac:dyDescent="0.25">
      <c r="A116" s="482">
        <v>2011</v>
      </c>
      <c r="B116" s="7" t="s">
        <v>95</v>
      </c>
      <c r="C116" s="88">
        <v>65</v>
      </c>
      <c r="D116" s="178"/>
      <c r="E116" s="178"/>
      <c r="F116" s="283"/>
      <c r="G116" s="180"/>
      <c r="H116" s="181"/>
      <c r="I116" s="177"/>
      <c r="J116" s="177"/>
      <c r="K116" s="178"/>
      <c r="L116" s="178"/>
      <c r="M116" s="178"/>
      <c r="N116" s="178"/>
      <c r="O116" s="178"/>
      <c r="P116" s="178"/>
      <c r="Q116" s="178"/>
      <c r="R116" s="89"/>
      <c r="S116" s="106"/>
      <c r="T116" s="89"/>
      <c r="U116" s="305"/>
      <c r="V116" s="305"/>
      <c r="W116" s="431"/>
      <c r="X116" s="404"/>
      <c r="Y116" s="258"/>
      <c r="Z116" s="258"/>
      <c r="AA116" s="447"/>
      <c r="AB116" s="272">
        <v>2639</v>
      </c>
      <c r="AC116" s="299"/>
      <c r="AD116" s="73">
        <v>10511</v>
      </c>
      <c r="AE116" s="73">
        <v>10102</v>
      </c>
      <c r="AF116" s="73">
        <v>15462</v>
      </c>
      <c r="AG116" s="51"/>
      <c r="AH116" s="88">
        <v>3122</v>
      </c>
      <c r="AI116" s="88">
        <v>4680</v>
      </c>
      <c r="AK116" s="214"/>
    </row>
    <row r="117" spans="1:37" ht="17.25" x14ac:dyDescent="0.25">
      <c r="A117" s="482"/>
      <c r="B117" s="8" t="s">
        <v>97</v>
      </c>
      <c r="C117" s="179">
        <v>2240</v>
      </c>
      <c r="D117" s="178"/>
      <c r="E117" s="178"/>
      <c r="F117" s="283"/>
      <c r="G117" s="180"/>
      <c r="H117" s="181"/>
      <c r="I117" s="177"/>
      <c r="J117" s="177"/>
      <c r="K117" s="178"/>
      <c r="L117" s="178"/>
      <c r="M117" s="178"/>
      <c r="N117" s="178"/>
      <c r="O117" s="178"/>
      <c r="P117" s="178"/>
      <c r="Q117" s="178"/>
      <c r="R117" s="172"/>
      <c r="S117" s="106"/>
      <c r="T117" s="172"/>
      <c r="U117" s="305"/>
      <c r="V117" s="305"/>
      <c r="W117" s="432"/>
      <c r="X117" s="404"/>
      <c r="Y117" s="258"/>
      <c r="Z117" s="258"/>
      <c r="AA117" s="447"/>
      <c r="AB117" s="86">
        <v>105508</v>
      </c>
      <c r="AC117" s="300"/>
      <c r="AD117" s="52">
        <v>526000</v>
      </c>
      <c r="AE117" s="52">
        <v>506000</v>
      </c>
      <c r="AF117" s="52">
        <v>774000</v>
      </c>
      <c r="AG117" s="51"/>
      <c r="AH117" s="179">
        <v>139800</v>
      </c>
      <c r="AI117" s="179">
        <v>207160</v>
      </c>
      <c r="AJ117" s="214">
        <f>SUM(C117:AI117)</f>
        <v>2260708</v>
      </c>
      <c r="AK117" s="214"/>
    </row>
    <row r="118" spans="1:37" x14ac:dyDescent="0.25">
      <c r="A118" s="482">
        <v>2012</v>
      </c>
      <c r="B118" s="7" t="s">
        <v>95</v>
      </c>
      <c r="C118" s="176">
        <v>316</v>
      </c>
      <c r="D118" s="178"/>
      <c r="E118" s="178"/>
      <c r="F118" s="283"/>
      <c r="G118" s="180"/>
      <c r="H118" s="181"/>
      <c r="I118" s="177"/>
      <c r="J118" s="177"/>
      <c r="K118" s="178"/>
      <c r="L118" s="178"/>
      <c r="M118" s="178"/>
      <c r="N118" s="178"/>
      <c r="O118" s="178"/>
      <c r="P118" s="178"/>
      <c r="Q118" s="178"/>
      <c r="R118" s="172"/>
      <c r="S118" s="106"/>
      <c r="T118" s="172"/>
      <c r="U118" s="305"/>
      <c r="V118" s="305"/>
      <c r="W118" s="432"/>
      <c r="X118" s="404"/>
      <c r="Y118" s="258"/>
      <c r="Z118" s="258"/>
      <c r="AA118" s="447"/>
      <c r="AB118" s="85">
        <v>2568</v>
      </c>
      <c r="AC118" s="268"/>
      <c r="AD118" s="50">
        <v>9718</v>
      </c>
      <c r="AE118" s="50">
        <v>9761</v>
      </c>
      <c r="AF118" s="50">
        <v>16681</v>
      </c>
      <c r="AG118" s="51"/>
      <c r="AH118" s="176">
        <v>4429</v>
      </c>
      <c r="AI118" s="176">
        <v>4268</v>
      </c>
      <c r="AK118" s="214"/>
    </row>
    <row r="119" spans="1:37" ht="17.25" x14ac:dyDescent="0.25">
      <c r="A119" s="482"/>
      <c r="B119" s="8" t="s">
        <v>97</v>
      </c>
      <c r="C119" s="179">
        <v>10590</v>
      </c>
      <c r="D119" s="178"/>
      <c r="E119" s="178"/>
      <c r="F119" s="283"/>
      <c r="G119" s="182"/>
      <c r="H119" s="181"/>
      <c r="I119" s="177"/>
      <c r="J119" s="177"/>
      <c r="K119" s="178"/>
      <c r="L119" s="178"/>
      <c r="M119" s="178"/>
      <c r="N119" s="178"/>
      <c r="O119" s="178"/>
      <c r="P119" s="178"/>
      <c r="Q119" s="178"/>
      <c r="R119" s="172"/>
      <c r="S119" s="106"/>
      <c r="T119" s="172"/>
      <c r="U119" s="305"/>
      <c r="V119" s="305"/>
      <c r="W119" s="432"/>
      <c r="X119" s="404"/>
      <c r="Y119" s="258"/>
      <c r="Z119" s="258"/>
      <c r="AA119" s="447"/>
      <c r="AB119" s="86">
        <v>102754</v>
      </c>
      <c r="AC119" s="300"/>
      <c r="AD119" s="52">
        <v>486000</v>
      </c>
      <c r="AE119" s="52">
        <v>489000</v>
      </c>
      <c r="AF119" s="52">
        <v>835000</v>
      </c>
      <c r="AG119" s="51"/>
      <c r="AH119" s="179">
        <v>198900</v>
      </c>
      <c r="AI119" s="179">
        <v>188638</v>
      </c>
      <c r="AJ119" s="214">
        <f>SUM(C119:AI119)</f>
        <v>2310882</v>
      </c>
      <c r="AK119" s="214"/>
    </row>
    <row r="120" spans="1:37" x14ac:dyDescent="0.25">
      <c r="A120" s="482">
        <v>2013</v>
      </c>
      <c r="B120" s="7" t="s">
        <v>95</v>
      </c>
      <c r="C120" s="176">
        <v>819</v>
      </c>
      <c r="D120" s="178"/>
      <c r="E120" s="178"/>
      <c r="F120" s="283"/>
      <c r="G120" s="200">
        <v>49</v>
      </c>
      <c r="H120" s="181"/>
      <c r="I120" s="183"/>
      <c r="J120" s="183"/>
      <c r="K120" s="178"/>
      <c r="L120" s="178"/>
      <c r="M120" s="178"/>
      <c r="N120" s="178"/>
      <c r="O120" s="178"/>
      <c r="P120" s="178"/>
      <c r="Q120" s="178"/>
      <c r="R120" s="172"/>
      <c r="S120" s="106"/>
      <c r="T120" s="172"/>
      <c r="U120" s="305"/>
      <c r="V120" s="305"/>
      <c r="W120" s="432"/>
      <c r="X120" s="404"/>
      <c r="Y120" s="258"/>
      <c r="Z120" s="258"/>
      <c r="AA120" s="447"/>
      <c r="AB120" s="268">
        <v>3138</v>
      </c>
      <c r="AC120" s="268"/>
      <c r="AD120" s="50">
        <v>9483</v>
      </c>
      <c r="AE120" s="50">
        <v>9035</v>
      </c>
      <c r="AF120" s="50">
        <v>9882</v>
      </c>
      <c r="AG120" s="51"/>
      <c r="AH120" s="176">
        <v>6293</v>
      </c>
      <c r="AI120" s="176">
        <v>4579</v>
      </c>
      <c r="AK120" s="214"/>
    </row>
    <row r="121" spans="1:37" ht="17.25" x14ac:dyDescent="0.25">
      <c r="A121" s="482"/>
      <c r="B121" s="8" t="s">
        <v>97</v>
      </c>
      <c r="C121" s="179">
        <v>32000</v>
      </c>
      <c r="D121" s="178"/>
      <c r="E121" s="178"/>
      <c r="F121" s="283"/>
      <c r="G121" s="195">
        <v>2000</v>
      </c>
      <c r="H121" s="184"/>
      <c r="I121" s="183"/>
      <c r="J121" s="183"/>
      <c r="K121" s="178"/>
      <c r="L121" s="178"/>
      <c r="M121" s="178"/>
      <c r="N121" s="178"/>
      <c r="O121" s="178"/>
      <c r="P121" s="178"/>
      <c r="Q121" s="178"/>
      <c r="R121" s="172"/>
      <c r="S121" s="106"/>
      <c r="T121" s="172"/>
      <c r="U121" s="305"/>
      <c r="V121" s="305"/>
      <c r="W121" s="432"/>
      <c r="X121" s="404"/>
      <c r="Y121" s="259"/>
      <c r="Z121" s="258"/>
      <c r="AA121" s="447"/>
      <c r="AB121" s="86">
        <v>141349</v>
      </c>
      <c r="AC121" s="300"/>
      <c r="AD121" s="52">
        <v>415000</v>
      </c>
      <c r="AE121" s="52">
        <v>396000</v>
      </c>
      <c r="AF121" s="52">
        <v>433000</v>
      </c>
      <c r="AG121" s="51"/>
      <c r="AH121" s="179">
        <v>282188</v>
      </c>
      <c r="AI121" s="179">
        <v>199967</v>
      </c>
      <c r="AJ121" s="214">
        <f>SUM(C121:AI121)</f>
        <v>1901504</v>
      </c>
      <c r="AK121" s="214"/>
    </row>
    <row r="122" spans="1:37" x14ac:dyDescent="0.25">
      <c r="A122" s="482">
        <v>2014</v>
      </c>
      <c r="B122" s="7" t="s">
        <v>95</v>
      </c>
      <c r="C122" s="176">
        <v>1670</v>
      </c>
      <c r="D122" s="178"/>
      <c r="E122" s="178"/>
      <c r="F122" s="283"/>
      <c r="G122" s="200">
        <v>424</v>
      </c>
      <c r="H122" s="185">
        <v>18</v>
      </c>
      <c r="I122" s="183"/>
      <c r="J122" s="183"/>
      <c r="K122" s="178"/>
      <c r="L122" s="178"/>
      <c r="M122" s="178"/>
      <c r="N122" s="178"/>
      <c r="O122" s="178"/>
      <c r="P122" s="178"/>
      <c r="Q122" s="178"/>
      <c r="R122" s="172"/>
      <c r="S122" s="106"/>
      <c r="T122" s="172"/>
      <c r="U122" s="305"/>
      <c r="V122" s="305"/>
      <c r="W122" s="432"/>
      <c r="X122" s="404"/>
      <c r="Y122" s="260">
        <v>174</v>
      </c>
      <c r="Z122" s="365"/>
      <c r="AA122" s="447"/>
      <c r="AB122" s="85">
        <v>4260</v>
      </c>
      <c r="AC122" s="185">
        <v>58</v>
      </c>
      <c r="AD122" s="50">
        <v>6440</v>
      </c>
      <c r="AE122" s="50">
        <v>7077</v>
      </c>
      <c r="AF122" s="50">
        <v>8167</v>
      </c>
      <c r="AG122" s="51"/>
      <c r="AH122" s="176">
        <v>9729</v>
      </c>
      <c r="AI122" s="176">
        <v>4563</v>
      </c>
      <c r="AK122" s="214"/>
    </row>
    <row r="123" spans="1:37" ht="17.25" x14ac:dyDescent="0.25">
      <c r="A123" s="482"/>
      <c r="B123" s="8" t="s">
        <v>97</v>
      </c>
      <c r="C123" s="179">
        <v>66100</v>
      </c>
      <c r="D123" s="178"/>
      <c r="E123" s="178"/>
      <c r="F123" s="283"/>
      <c r="G123" s="195">
        <v>21200</v>
      </c>
      <c r="H123" s="201">
        <v>900</v>
      </c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06"/>
      <c r="T123" s="172"/>
      <c r="U123" s="305"/>
      <c r="V123" s="305"/>
      <c r="W123" s="432"/>
      <c r="X123" s="404"/>
      <c r="Y123" s="261">
        <v>7099</v>
      </c>
      <c r="Z123" s="365"/>
      <c r="AA123" s="447"/>
      <c r="AB123" s="86">
        <v>183811</v>
      </c>
      <c r="AC123" s="201">
        <v>2430</v>
      </c>
      <c r="AD123" s="52">
        <v>278255.1192897656</v>
      </c>
      <c r="AE123" s="52">
        <v>311717.50727407134</v>
      </c>
      <c r="AF123" s="52">
        <v>359530.00431464042</v>
      </c>
      <c r="AG123" s="53"/>
      <c r="AH123" s="179">
        <v>436000</v>
      </c>
      <c r="AI123" s="179">
        <v>200236</v>
      </c>
      <c r="AJ123" s="214">
        <f>SUM(C123:AI123)</f>
        <v>1867278.6308784774</v>
      </c>
      <c r="AK123" s="214"/>
    </row>
    <row r="124" spans="1:37" x14ac:dyDescent="0.25">
      <c r="A124" s="482">
        <v>2015</v>
      </c>
      <c r="B124" s="7" t="s">
        <v>95</v>
      </c>
      <c r="C124" s="176">
        <v>1184</v>
      </c>
      <c r="D124" s="178"/>
      <c r="E124" s="178"/>
      <c r="F124" s="283"/>
      <c r="G124" s="200">
        <v>1143</v>
      </c>
      <c r="H124" s="185">
        <v>395</v>
      </c>
      <c r="I124" s="183"/>
      <c r="J124" s="183"/>
      <c r="K124" s="178"/>
      <c r="L124" s="178"/>
      <c r="M124" s="178"/>
      <c r="N124" s="178"/>
      <c r="O124" s="178"/>
      <c r="P124" s="178"/>
      <c r="Q124" s="178"/>
      <c r="R124" s="172"/>
      <c r="S124" s="106"/>
      <c r="T124" s="172"/>
      <c r="U124" s="305"/>
      <c r="V124" s="305"/>
      <c r="W124" s="432"/>
      <c r="X124" s="404"/>
      <c r="Y124" s="260">
        <v>788</v>
      </c>
      <c r="Z124" s="365"/>
      <c r="AA124" s="447"/>
      <c r="AB124" s="85">
        <v>4676</v>
      </c>
      <c r="AC124" s="185">
        <v>1035</v>
      </c>
      <c r="AD124" s="50">
        <v>6576</v>
      </c>
      <c r="AE124" s="50">
        <v>7560</v>
      </c>
      <c r="AF124" s="50">
        <v>8701</v>
      </c>
      <c r="AG124" s="51"/>
      <c r="AH124" s="176">
        <v>7022</v>
      </c>
      <c r="AI124" s="176">
        <v>4785</v>
      </c>
      <c r="AK124" s="214"/>
    </row>
    <row r="125" spans="1:37" ht="17.25" x14ac:dyDescent="0.25">
      <c r="A125" s="492"/>
      <c r="B125" s="9" t="s">
        <v>97</v>
      </c>
      <c r="C125" s="186">
        <v>46000</v>
      </c>
      <c r="D125" s="178"/>
      <c r="E125" s="178"/>
      <c r="F125" s="283"/>
      <c r="G125" s="187">
        <v>52000</v>
      </c>
      <c r="H125" s="188">
        <v>16000</v>
      </c>
      <c r="I125" s="183"/>
      <c r="J125" s="183"/>
      <c r="K125" s="178"/>
      <c r="L125" s="178"/>
      <c r="M125" s="178"/>
      <c r="N125" s="178"/>
      <c r="O125" s="178"/>
      <c r="P125" s="178"/>
      <c r="Q125" s="178"/>
      <c r="R125" s="172"/>
      <c r="S125" s="106"/>
      <c r="T125" s="172"/>
      <c r="U125" s="305"/>
      <c r="V125" s="305"/>
      <c r="W125" s="432"/>
      <c r="X125" s="404"/>
      <c r="Y125" s="262">
        <v>30400</v>
      </c>
      <c r="Z125" s="365"/>
      <c r="AA125" s="447"/>
      <c r="AB125" s="269">
        <v>197665</v>
      </c>
      <c r="AC125" s="188">
        <v>44974</v>
      </c>
      <c r="AD125" s="54">
        <v>286483.70542873687</v>
      </c>
      <c r="AE125" s="54">
        <v>335204.13964900334</v>
      </c>
      <c r="AF125" s="54">
        <v>382082.40956833755</v>
      </c>
      <c r="AG125" s="51"/>
      <c r="AH125" s="186">
        <v>311432</v>
      </c>
      <c r="AI125" s="186">
        <v>217054</v>
      </c>
      <c r="AJ125" s="214">
        <f>SUM(C125:AI125)</f>
        <v>1919295.2546460778</v>
      </c>
      <c r="AK125" s="214"/>
    </row>
    <row r="126" spans="1:37" x14ac:dyDescent="0.25">
      <c r="A126" s="482">
        <v>2016</v>
      </c>
      <c r="B126" s="7" t="s">
        <v>95</v>
      </c>
      <c r="C126" s="176">
        <v>1480</v>
      </c>
      <c r="D126" s="178"/>
      <c r="E126" s="178"/>
      <c r="F126" s="283"/>
      <c r="G126" s="176">
        <v>1764</v>
      </c>
      <c r="H126" s="176">
        <v>920</v>
      </c>
      <c r="I126" s="183"/>
      <c r="J126" s="183"/>
      <c r="K126" s="178"/>
      <c r="L126" s="178"/>
      <c r="M126" s="178"/>
      <c r="N126" s="178"/>
      <c r="O126" s="178"/>
      <c r="P126" s="178"/>
      <c r="Q126" s="178"/>
      <c r="R126" s="172"/>
      <c r="S126" s="106"/>
      <c r="T126" s="172"/>
      <c r="U126" s="305"/>
      <c r="V126" s="305"/>
      <c r="W126" s="432"/>
      <c r="X126" s="404"/>
      <c r="Y126" s="176">
        <v>1137</v>
      </c>
      <c r="Z126" s="176"/>
      <c r="AA126" s="176">
        <v>514</v>
      </c>
      <c r="AB126" s="85">
        <v>4629</v>
      </c>
      <c r="AC126" s="185">
        <v>1671</v>
      </c>
      <c r="AD126" s="176">
        <v>7266</v>
      </c>
      <c r="AE126" s="176">
        <v>7011</v>
      </c>
      <c r="AF126" s="176">
        <v>9326</v>
      </c>
      <c r="AG126" s="51"/>
      <c r="AH126" s="176">
        <v>6565</v>
      </c>
      <c r="AI126" s="176">
        <v>5968</v>
      </c>
      <c r="AK126" s="214"/>
    </row>
    <row r="127" spans="1:37" ht="17.25" x14ac:dyDescent="0.25">
      <c r="A127" s="482"/>
      <c r="B127" s="8" t="s">
        <v>97</v>
      </c>
      <c r="C127" s="179">
        <v>57080</v>
      </c>
      <c r="D127" s="178"/>
      <c r="E127" s="178"/>
      <c r="F127" s="283"/>
      <c r="G127" s="179">
        <v>77600</v>
      </c>
      <c r="H127" s="179">
        <v>38200</v>
      </c>
      <c r="I127" s="183"/>
      <c r="J127" s="183"/>
      <c r="K127" s="178"/>
      <c r="L127" s="178"/>
      <c r="M127" s="178"/>
      <c r="N127" s="178"/>
      <c r="O127" s="178"/>
      <c r="P127" s="178"/>
      <c r="Q127" s="178"/>
      <c r="R127" s="172"/>
      <c r="S127" s="106"/>
      <c r="T127" s="172"/>
      <c r="U127" s="305"/>
      <c r="V127" s="305"/>
      <c r="W127" s="432"/>
      <c r="X127" s="404"/>
      <c r="Y127" s="179">
        <v>43703</v>
      </c>
      <c r="Z127" s="179"/>
      <c r="AA127" s="179">
        <v>20157</v>
      </c>
      <c r="AB127" s="86">
        <v>198982</v>
      </c>
      <c r="AC127" s="201">
        <v>72202</v>
      </c>
      <c r="AD127" s="179">
        <v>313954.84379562049</v>
      </c>
      <c r="AE127" s="86">
        <v>302936.61021897814</v>
      </c>
      <c r="AF127" s="179">
        <v>402964.88759124099</v>
      </c>
      <c r="AG127" s="51"/>
      <c r="AH127" s="179">
        <v>289453</v>
      </c>
      <c r="AI127" s="86">
        <v>257869.87445255477</v>
      </c>
      <c r="AJ127" s="214">
        <f>SUM(C127:AI127)</f>
        <v>2075103.2160583944</v>
      </c>
      <c r="AK127" s="214"/>
    </row>
    <row r="128" spans="1:37" x14ac:dyDescent="0.25">
      <c r="A128" s="476">
        <v>2017</v>
      </c>
      <c r="B128" s="10" t="s">
        <v>95</v>
      </c>
      <c r="C128" s="428">
        <v>1455</v>
      </c>
      <c r="D128" s="189"/>
      <c r="E128" s="189"/>
      <c r="F128" s="283"/>
      <c r="G128" s="176">
        <v>2031</v>
      </c>
      <c r="H128" s="178">
        <v>1860</v>
      </c>
      <c r="I128" s="183"/>
      <c r="J128" s="183"/>
      <c r="K128" s="178"/>
      <c r="L128" s="178"/>
      <c r="M128" s="178"/>
      <c r="N128" s="178"/>
      <c r="O128" s="178"/>
      <c r="P128" s="178"/>
      <c r="Q128" s="178"/>
      <c r="R128" s="172"/>
      <c r="S128" s="106"/>
      <c r="T128" s="172"/>
      <c r="U128" s="305"/>
      <c r="V128" s="305"/>
      <c r="W128" s="435"/>
      <c r="X128" s="176">
        <v>12</v>
      </c>
      <c r="Y128" s="263">
        <v>1629</v>
      </c>
      <c r="Z128" s="263"/>
      <c r="AA128" s="176">
        <v>1523</v>
      </c>
      <c r="AB128" s="176">
        <v>5277</v>
      </c>
      <c r="AC128" s="202">
        <v>2222</v>
      </c>
      <c r="AD128" s="176">
        <v>9451</v>
      </c>
      <c r="AE128" s="176">
        <v>7218</v>
      </c>
      <c r="AF128" s="176">
        <v>9374</v>
      </c>
      <c r="AG128" s="51"/>
      <c r="AH128" s="176">
        <v>4132</v>
      </c>
      <c r="AI128" s="189">
        <v>6419</v>
      </c>
      <c r="AK128" s="214"/>
    </row>
    <row r="129" spans="1:37" x14ac:dyDescent="0.25">
      <c r="A129" s="477"/>
      <c r="B129" s="11" t="s">
        <v>99</v>
      </c>
      <c r="C129" s="86">
        <v>55260</v>
      </c>
      <c r="D129" s="189"/>
      <c r="E129" s="189"/>
      <c r="F129" s="283"/>
      <c r="G129" s="190">
        <v>91400</v>
      </c>
      <c r="H129" s="179">
        <v>76300</v>
      </c>
      <c r="I129" s="183"/>
      <c r="J129" s="183"/>
      <c r="K129" s="178"/>
      <c r="L129" s="178"/>
      <c r="M129" s="178"/>
      <c r="N129" s="178"/>
      <c r="O129" s="178"/>
      <c r="P129" s="178"/>
      <c r="Q129" s="178"/>
      <c r="R129" s="172"/>
      <c r="S129" s="106"/>
      <c r="T129" s="172"/>
      <c r="U129" s="305"/>
      <c r="V129" s="305"/>
      <c r="W129" s="435"/>
      <c r="X129" s="190">
        <v>506.95600000000002</v>
      </c>
      <c r="Y129" s="179">
        <v>66023.929999999993</v>
      </c>
      <c r="Z129" s="179"/>
      <c r="AA129" s="179">
        <v>59538</v>
      </c>
      <c r="AB129" s="190">
        <v>227976</v>
      </c>
      <c r="AC129" s="201">
        <v>95721</v>
      </c>
      <c r="AD129" s="190">
        <v>402058.74310000002</v>
      </c>
      <c r="AE129" s="190">
        <v>307747.38059999997</v>
      </c>
      <c r="AF129" s="190">
        <v>410021.40059999999</v>
      </c>
      <c r="AG129" s="51"/>
      <c r="AH129" s="190">
        <v>178518</v>
      </c>
      <c r="AI129" s="86">
        <v>279284.08999999869</v>
      </c>
      <c r="AJ129" s="214">
        <f>SUM(C129:AI129)</f>
        <v>2250355.5002999986</v>
      </c>
      <c r="AK129" s="214"/>
    </row>
    <row r="130" spans="1:37" x14ac:dyDescent="0.25">
      <c r="A130" s="476">
        <v>2018</v>
      </c>
      <c r="B130" s="10" t="s">
        <v>95</v>
      </c>
      <c r="C130" s="428">
        <v>1453</v>
      </c>
      <c r="D130" s="189"/>
      <c r="E130" s="189"/>
      <c r="F130" s="183"/>
      <c r="G130" s="176">
        <v>2370</v>
      </c>
      <c r="H130" s="178">
        <v>3473</v>
      </c>
      <c r="I130" s="183"/>
      <c r="J130" s="183"/>
      <c r="K130" s="178"/>
      <c r="L130" s="178"/>
      <c r="M130" s="178"/>
      <c r="N130" s="178"/>
      <c r="O130" s="178"/>
      <c r="P130" s="178"/>
      <c r="Q130" s="178"/>
      <c r="R130" s="106"/>
      <c r="S130" s="106"/>
      <c r="T130" s="106"/>
      <c r="U130" s="305"/>
      <c r="V130" s="305"/>
      <c r="W130" s="305"/>
      <c r="X130" s="176">
        <v>240</v>
      </c>
      <c r="Y130" s="263">
        <v>2808</v>
      </c>
      <c r="Z130" s="263"/>
      <c r="AA130" s="263">
        <v>1794</v>
      </c>
      <c r="AB130" s="176">
        <v>6072</v>
      </c>
      <c r="AC130" s="185">
        <v>2841</v>
      </c>
      <c r="AD130" s="202">
        <v>10664</v>
      </c>
      <c r="AE130" s="176">
        <v>9115</v>
      </c>
      <c r="AF130" s="176">
        <v>9335</v>
      </c>
      <c r="AG130" s="178"/>
      <c r="AH130" s="176">
        <v>4364</v>
      </c>
      <c r="AI130" s="176">
        <v>3743</v>
      </c>
      <c r="AK130" s="214"/>
    </row>
    <row r="131" spans="1:37" x14ac:dyDescent="0.25">
      <c r="A131" s="477"/>
      <c r="B131" s="11" t="s">
        <v>99</v>
      </c>
      <c r="C131" s="86">
        <v>57791</v>
      </c>
      <c r="D131" s="189"/>
      <c r="E131" s="189"/>
      <c r="F131" s="183"/>
      <c r="G131" s="190">
        <v>107000</v>
      </c>
      <c r="H131" s="179">
        <v>144000</v>
      </c>
      <c r="I131" s="98"/>
      <c r="J131" s="183"/>
      <c r="K131" s="178"/>
      <c r="L131" s="178"/>
      <c r="M131" s="178"/>
      <c r="N131" s="178"/>
      <c r="O131" s="178"/>
      <c r="P131" s="178"/>
      <c r="Q131" s="178"/>
      <c r="R131" s="106"/>
      <c r="S131" s="106"/>
      <c r="T131" s="106"/>
      <c r="U131" s="305"/>
      <c r="V131" s="305"/>
      <c r="W131" s="305"/>
      <c r="X131" s="190">
        <v>9512.0750000000007</v>
      </c>
      <c r="Y131" s="179">
        <v>119474</v>
      </c>
      <c r="Z131" s="179"/>
      <c r="AA131" s="179">
        <v>70040</v>
      </c>
      <c r="AB131" s="190">
        <v>260387</v>
      </c>
      <c r="AC131" s="244">
        <v>123516</v>
      </c>
      <c r="AD131" s="201">
        <v>452769.316350365</v>
      </c>
      <c r="AE131" s="190">
        <v>383877.58759124088</v>
      </c>
      <c r="AF131" s="190">
        <v>407237.00773722632</v>
      </c>
      <c r="AG131" s="178"/>
      <c r="AH131" s="190">
        <v>193897</v>
      </c>
      <c r="AI131" s="190">
        <v>161900</v>
      </c>
      <c r="AJ131" s="214">
        <f>SUM(C131:AI131)</f>
        <v>2491400.9866788322</v>
      </c>
      <c r="AK131" s="214"/>
    </row>
    <row r="132" spans="1:37" x14ac:dyDescent="0.25">
      <c r="A132" s="476">
        <v>2019</v>
      </c>
      <c r="B132" s="10" t="s">
        <v>95</v>
      </c>
      <c r="C132" s="428">
        <v>2620</v>
      </c>
      <c r="D132" s="189"/>
      <c r="E132" s="189"/>
      <c r="F132" s="183"/>
      <c r="G132" s="202">
        <v>2289</v>
      </c>
      <c r="H132" s="176">
        <v>5955</v>
      </c>
      <c r="I132" s="176">
        <v>404</v>
      </c>
      <c r="J132" s="178"/>
      <c r="K132" s="178"/>
      <c r="L132" s="178"/>
      <c r="M132" s="178"/>
      <c r="N132" s="178"/>
      <c r="O132" s="178"/>
      <c r="P132" s="178"/>
      <c r="Q132" s="178"/>
      <c r="R132" s="106"/>
      <c r="S132" s="106"/>
      <c r="T132" s="106"/>
      <c r="U132" s="305"/>
      <c r="V132" s="305"/>
      <c r="W132" s="305"/>
      <c r="X132" s="176">
        <v>350</v>
      </c>
      <c r="Y132" s="263">
        <v>3466</v>
      </c>
      <c r="Z132" s="263"/>
      <c r="AA132" s="263">
        <v>2308</v>
      </c>
      <c r="AB132" s="176">
        <v>6621</v>
      </c>
      <c r="AC132" s="185">
        <v>3978</v>
      </c>
      <c r="AD132" s="202">
        <v>11245</v>
      </c>
      <c r="AE132" s="176">
        <v>9544</v>
      </c>
      <c r="AF132" s="176">
        <v>9561</v>
      </c>
      <c r="AG132" s="178"/>
      <c r="AH132" s="176">
        <v>4495</v>
      </c>
      <c r="AI132" s="176">
        <v>4482</v>
      </c>
      <c r="AK132" s="214"/>
    </row>
    <row r="133" spans="1:37" x14ac:dyDescent="0.25">
      <c r="A133" s="477"/>
      <c r="B133" s="11" t="s">
        <v>99</v>
      </c>
      <c r="C133" s="86">
        <v>104616</v>
      </c>
      <c r="D133" s="178"/>
      <c r="E133" s="178"/>
      <c r="F133" s="98"/>
      <c r="G133" s="201">
        <v>103800</v>
      </c>
      <c r="H133" s="190">
        <v>244000</v>
      </c>
      <c r="I133" s="190">
        <v>17100</v>
      </c>
      <c r="J133" s="178"/>
      <c r="K133" s="178"/>
      <c r="L133" s="178"/>
      <c r="M133" s="178"/>
      <c r="N133" s="178"/>
      <c r="O133" s="178"/>
      <c r="P133" s="178"/>
      <c r="Q133" s="178"/>
      <c r="R133" s="106"/>
      <c r="S133" s="106"/>
      <c r="T133" s="106"/>
      <c r="U133" s="305"/>
      <c r="V133" s="305"/>
      <c r="W133" s="305"/>
      <c r="X133" s="190">
        <v>14314.281999999999</v>
      </c>
      <c r="Y133" s="179">
        <v>151964</v>
      </c>
      <c r="Z133" s="179"/>
      <c r="AA133" s="179">
        <v>91142</v>
      </c>
      <c r="AB133" s="190">
        <v>285367</v>
      </c>
      <c r="AC133" s="244">
        <v>172939</v>
      </c>
      <c r="AD133" s="201">
        <v>477537.87851395173</v>
      </c>
      <c r="AE133" s="190">
        <v>401843.33940538304</v>
      </c>
      <c r="AF133" s="190">
        <v>416086.83227301924</v>
      </c>
      <c r="AG133" s="178"/>
      <c r="AH133" s="190">
        <v>200916</v>
      </c>
      <c r="AI133" s="190">
        <v>189805</v>
      </c>
      <c r="AJ133" s="214">
        <f t="shared" ref="AJ133:AJ143" si="0">SUM(C133:AI133)</f>
        <v>2871431.3321923539</v>
      </c>
      <c r="AK133" s="214"/>
    </row>
    <row r="134" spans="1:37" x14ac:dyDescent="0.25">
      <c r="A134" s="476">
        <v>2020</v>
      </c>
      <c r="B134" s="10" t="s">
        <v>95</v>
      </c>
      <c r="C134" s="202">
        <v>3195</v>
      </c>
      <c r="D134" s="202"/>
      <c r="E134" s="202"/>
      <c r="F134" s="176">
        <v>16</v>
      </c>
      <c r="G134" s="202">
        <v>2845</v>
      </c>
      <c r="H134" s="176">
        <v>3563</v>
      </c>
      <c r="I134" s="176">
        <v>4741</v>
      </c>
      <c r="J134" s="178"/>
      <c r="K134" s="178"/>
      <c r="L134" s="178"/>
      <c r="M134" s="178"/>
      <c r="N134" s="178"/>
      <c r="O134" s="178"/>
      <c r="P134" s="178"/>
      <c r="Q134" s="178"/>
      <c r="R134" s="106"/>
      <c r="S134" s="106"/>
      <c r="T134" s="106"/>
      <c r="U134" s="305"/>
      <c r="V134" s="305"/>
      <c r="W134" s="305"/>
      <c r="X134" s="176">
        <v>331</v>
      </c>
      <c r="Y134" s="263">
        <v>5409</v>
      </c>
      <c r="Z134" s="263"/>
      <c r="AA134" s="263">
        <v>3385</v>
      </c>
      <c r="AB134" s="176">
        <v>6668</v>
      </c>
      <c r="AC134" s="185">
        <v>3907</v>
      </c>
      <c r="AD134" s="202">
        <f>AD135/42</f>
        <v>11536.322558220369</v>
      </c>
      <c r="AE134" s="176">
        <f>AE135/42</f>
        <v>9075.4257907542578</v>
      </c>
      <c r="AF134" s="176">
        <v>10145.985401459855</v>
      </c>
      <c r="AG134" s="178"/>
      <c r="AH134" s="176">
        <v>4525</v>
      </c>
      <c r="AI134" s="176">
        <f>AI135/42</f>
        <v>7153.2846715328469</v>
      </c>
      <c r="AJ134" s="214">
        <f t="shared" si="0"/>
        <v>76496.018421967325</v>
      </c>
      <c r="AK134" s="214"/>
    </row>
    <row r="135" spans="1:37" x14ac:dyDescent="0.25">
      <c r="A135" s="477"/>
      <c r="B135" s="11" t="s">
        <v>99</v>
      </c>
      <c r="C135" s="201">
        <v>129158</v>
      </c>
      <c r="D135" s="202"/>
      <c r="E135" s="202"/>
      <c r="F135" s="190">
        <v>818</v>
      </c>
      <c r="G135" s="201">
        <v>128025</v>
      </c>
      <c r="H135" s="190">
        <v>146083</v>
      </c>
      <c r="I135" s="190">
        <v>194381</v>
      </c>
      <c r="J135" s="178"/>
      <c r="K135" s="178"/>
      <c r="L135" s="178"/>
      <c r="M135" s="178"/>
      <c r="N135" s="178"/>
      <c r="O135" s="178"/>
      <c r="P135" s="178"/>
      <c r="Q135" s="178"/>
      <c r="R135" s="106"/>
      <c r="S135" s="106"/>
      <c r="T135" s="106"/>
      <c r="U135" s="305"/>
      <c r="V135" s="305"/>
      <c r="W135" s="305"/>
      <c r="X135" s="190">
        <v>13565.117</v>
      </c>
      <c r="Y135" s="179">
        <v>234116.62549856902</v>
      </c>
      <c r="Z135" s="179"/>
      <c r="AA135" s="179">
        <v>135862.86596152085</v>
      </c>
      <c r="AB135" s="190">
        <v>289709</v>
      </c>
      <c r="AC135" s="244">
        <v>164088</v>
      </c>
      <c r="AD135" s="201">
        <v>484525.54744525551</v>
      </c>
      <c r="AE135" s="190">
        <v>381167.88321167883</v>
      </c>
      <c r="AF135" s="190">
        <v>426131.38686131389</v>
      </c>
      <c r="AG135" s="178"/>
      <c r="AH135" s="190">
        <v>203031</v>
      </c>
      <c r="AI135" s="190">
        <v>300437.95620437956</v>
      </c>
      <c r="AJ135" s="214">
        <f t="shared" si="0"/>
        <v>3231100.3821827178</v>
      </c>
      <c r="AK135" s="214"/>
    </row>
    <row r="136" spans="1:37" x14ac:dyDescent="0.25">
      <c r="A136" s="476">
        <v>2021</v>
      </c>
      <c r="B136" s="10" t="s">
        <v>95</v>
      </c>
      <c r="C136" s="202">
        <v>6635</v>
      </c>
      <c r="D136" s="202"/>
      <c r="E136" s="202"/>
      <c r="F136" s="176">
        <v>811</v>
      </c>
      <c r="G136" s="202">
        <v>3481</v>
      </c>
      <c r="H136" s="176">
        <v>3344</v>
      </c>
      <c r="I136" s="176">
        <v>7890</v>
      </c>
      <c r="J136" s="178"/>
      <c r="K136" s="178"/>
      <c r="L136" s="178"/>
      <c r="M136" s="178"/>
      <c r="N136" s="178"/>
      <c r="O136" s="178"/>
      <c r="P136" s="178"/>
      <c r="Q136" s="178"/>
      <c r="R136" s="106"/>
      <c r="S136" s="106"/>
      <c r="T136" s="106"/>
      <c r="U136" s="305"/>
      <c r="V136" s="305"/>
      <c r="W136" s="305"/>
      <c r="X136" s="176">
        <v>527</v>
      </c>
      <c r="Y136" s="263">
        <v>8501</v>
      </c>
      <c r="Z136" s="263"/>
      <c r="AA136" s="263">
        <v>5700</v>
      </c>
      <c r="AB136" s="176">
        <v>7530</v>
      </c>
      <c r="AC136" s="185">
        <v>3883</v>
      </c>
      <c r="AD136" s="202">
        <v>12280</v>
      </c>
      <c r="AE136" s="176">
        <v>10878</v>
      </c>
      <c r="AF136" s="176">
        <v>10620</v>
      </c>
      <c r="AG136" s="178"/>
      <c r="AH136" s="176">
        <v>4779</v>
      </c>
      <c r="AI136" s="176">
        <v>9100</v>
      </c>
      <c r="AJ136" s="214">
        <f t="shared" si="0"/>
        <v>95959</v>
      </c>
      <c r="AK136" s="214"/>
    </row>
    <row r="137" spans="1:37" x14ac:dyDescent="0.25">
      <c r="A137" s="477"/>
      <c r="B137" s="11" t="s">
        <v>99</v>
      </c>
      <c r="C137" s="201">
        <v>265400</v>
      </c>
      <c r="D137" s="202"/>
      <c r="E137" s="202"/>
      <c r="F137" s="190">
        <v>35340</v>
      </c>
      <c r="G137" s="201">
        <v>157749</v>
      </c>
      <c r="H137" s="190">
        <v>137259</v>
      </c>
      <c r="I137" s="190">
        <v>334595</v>
      </c>
      <c r="J137" s="178"/>
      <c r="K137" s="202"/>
      <c r="L137" s="202"/>
      <c r="M137" s="202"/>
      <c r="N137" s="202"/>
      <c r="O137" s="202"/>
      <c r="P137" s="202"/>
      <c r="Q137" s="202"/>
      <c r="R137" s="202"/>
      <c r="S137" s="106"/>
      <c r="T137" s="202"/>
      <c r="U137" s="106"/>
      <c r="V137" s="106"/>
      <c r="W137" s="106"/>
      <c r="X137" s="190">
        <v>22072.148000000001</v>
      </c>
      <c r="Y137" s="179">
        <v>367019</v>
      </c>
      <c r="Z137" s="179"/>
      <c r="AA137" s="179">
        <v>200559</v>
      </c>
      <c r="AB137" s="190">
        <v>316566.00540738035</v>
      </c>
      <c r="AC137" s="244">
        <v>171007</v>
      </c>
      <c r="AD137" s="201">
        <v>515519.12919708033</v>
      </c>
      <c r="AE137" s="244">
        <v>450783.14072992705</v>
      </c>
      <c r="AF137" s="244">
        <v>452842.18875912408</v>
      </c>
      <c r="AG137" s="106"/>
      <c r="AH137" s="190">
        <v>213799</v>
      </c>
      <c r="AI137" s="190">
        <v>427700</v>
      </c>
      <c r="AJ137" s="214">
        <f t="shared" si="0"/>
        <v>4068209.6120935115</v>
      </c>
      <c r="AK137" s="214"/>
    </row>
    <row r="138" spans="1:37" x14ac:dyDescent="0.25">
      <c r="A138" s="476">
        <v>2022</v>
      </c>
      <c r="B138" s="10" t="s">
        <v>95</v>
      </c>
      <c r="C138" s="202">
        <v>6530</v>
      </c>
      <c r="D138" s="176">
        <v>119</v>
      </c>
      <c r="E138" s="176"/>
      <c r="F138" s="176">
        <v>1551</v>
      </c>
      <c r="G138" s="202">
        <v>2969</v>
      </c>
      <c r="H138" s="176">
        <v>2046</v>
      </c>
      <c r="I138" s="176">
        <v>6784</v>
      </c>
      <c r="J138" s="178"/>
      <c r="K138" s="202"/>
      <c r="L138" s="202"/>
      <c r="M138" s="202"/>
      <c r="N138" s="202"/>
      <c r="O138" s="202"/>
      <c r="P138" s="202"/>
      <c r="Q138" s="202"/>
      <c r="R138" s="202"/>
      <c r="S138" s="106"/>
      <c r="T138" s="202"/>
      <c r="U138" s="106"/>
      <c r="V138" s="106"/>
      <c r="W138" s="106"/>
      <c r="X138" s="176">
        <v>658</v>
      </c>
      <c r="Y138" s="263">
        <v>8598</v>
      </c>
      <c r="Z138" s="263"/>
      <c r="AA138" s="263">
        <v>5362</v>
      </c>
      <c r="AB138" s="176">
        <v>6592</v>
      </c>
      <c r="AC138" s="185">
        <v>3527</v>
      </c>
      <c r="AD138" s="176">
        <v>9504</v>
      </c>
      <c r="AE138" s="176">
        <v>8973</v>
      </c>
      <c r="AF138" s="202">
        <v>9355</v>
      </c>
      <c r="AG138" s="106"/>
      <c r="AH138" s="176">
        <v>3760</v>
      </c>
      <c r="AI138" s="176">
        <v>6039</v>
      </c>
      <c r="AJ138" s="214">
        <f t="shared" si="0"/>
        <v>82367</v>
      </c>
      <c r="AK138" s="214"/>
    </row>
    <row r="139" spans="1:37" x14ac:dyDescent="0.25">
      <c r="A139" s="477"/>
      <c r="B139" s="11" t="s">
        <v>99</v>
      </c>
      <c r="C139" s="201">
        <v>273423</v>
      </c>
      <c r="D139" s="190">
        <v>4912.33</v>
      </c>
      <c r="E139" s="190"/>
      <c r="F139" s="190">
        <v>73515</v>
      </c>
      <c r="G139" s="201">
        <v>140927</v>
      </c>
      <c r="H139" s="190">
        <v>85971</v>
      </c>
      <c r="I139" s="190">
        <v>297964</v>
      </c>
      <c r="J139" s="190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190">
        <v>27779.764999999999</v>
      </c>
      <c r="Y139" s="179">
        <v>372507</v>
      </c>
      <c r="Z139" s="179"/>
      <c r="AA139" s="179">
        <v>219949.03</v>
      </c>
      <c r="AB139" s="190">
        <v>290267</v>
      </c>
      <c r="AC139" s="244">
        <v>155046</v>
      </c>
      <c r="AD139" s="244">
        <v>346493</v>
      </c>
      <c r="AE139" s="244">
        <v>312039</v>
      </c>
      <c r="AF139" s="201">
        <v>337955</v>
      </c>
      <c r="AG139" s="190"/>
      <c r="AH139" s="190">
        <v>168749</v>
      </c>
      <c r="AI139" s="190">
        <v>249324.97591240876</v>
      </c>
      <c r="AJ139" s="214">
        <f t="shared" si="0"/>
        <v>3356822.1009124089</v>
      </c>
      <c r="AK139" s="214"/>
    </row>
    <row r="140" spans="1:37" x14ac:dyDescent="0.25">
      <c r="A140" s="476">
        <v>2023</v>
      </c>
      <c r="B140" s="10" t="s">
        <v>95</v>
      </c>
      <c r="C140" s="202">
        <v>6375</v>
      </c>
      <c r="D140" s="176">
        <v>162</v>
      </c>
      <c r="E140" s="176"/>
      <c r="F140" s="176">
        <v>1897</v>
      </c>
      <c r="G140" s="202">
        <v>2407</v>
      </c>
      <c r="H140" s="176">
        <v>2122</v>
      </c>
      <c r="I140" s="176">
        <v>5228</v>
      </c>
      <c r="J140" s="178"/>
      <c r="K140" s="202">
        <v>12</v>
      </c>
      <c r="L140" s="202"/>
      <c r="M140" s="202"/>
      <c r="N140" s="202"/>
      <c r="O140" s="202"/>
      <c r="P140" s="202"/>
      <c r="Q140" s="202"/>
      <c r="R140" s="202"/>
      <c r="S140" s="106"/>
      <c r="T140" s="202"/>
      <c r="U140" s="106"/>
      <c r="V140" s="106"/>
      <c r="W140" s="106"/>
      <c r="X140" s="176">
        <v>1037</v>
      </c>
      <c r="Y140" s="263">
        <v>8789</v>
      </c>
      <c r="Z140" s="263"/>
      <c r="AA140" s="263">
        <v>8426</v>
      </c>
      <c r="AB140" s="176">
        <v>6805</v>
      </c>
      <c r="AC140" s="185">
        <v>4622</v>
      </c>
      <c r="AD140" s="176">
        <v>8553</v>
      </c>
      <c r="AE140" s="176">
        <v>7229</v>
      </c>
      <c r="AF140" s="202">
        <v>8414</v>
      </c>
      <c r="AG140" s="202">
        <v>409</v>
      </c>
      <c r="AH140" s="176">
        <v>3977</v>
      </c>
      <c r="AI140" s="449">
        <v>6963</v>
      </c>
      <c r="AJ140" s="214">
        <f t="shared" si="0"/>
        <v>83427</v>
      </c>
      <c r="AK140" s="214"/>
    </row>
    <row r="141" spans="1:37" x14ac:dyDescent="0.25">
      <c r="A141" s="477"/>
      <c r="B141" s="11" t="s">
        <v>99</v>
      </c>
      <c r="C141" s="201">
        <v>259610</v>
      </c>
      <c r="D141" s="190">
        <v>6636</v>
      </c>
      <c r="E141" s="190"/>
      <c r="F141" s="190">
        <v>86300</v>
      </c>
      <c r="G141" s="201">
        <v>116070</v>
      </c>
      <c r="H141" s="190">
        <v>89267</v>
      </c>
      <c r="I141" s="190">
        <v>231423</v>
      </c>
      <c r="J141" s="190"/>
      <c r="K141" s="244">
        <v>518</v>
      </c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190">
        <v>44129</v>
      </c>
      <c r="Y141" s="179">
        <v>365942</v>
      </c>
      <c r="Z141" s="179"/>
      <c r="AA141" s="179">
        <v>345096.18</v>
      </c>
      <c r="AB141" s="190">
        <v>301240</v>
      </c>
      <c r="AC141" s="244">
        <v>203811</v>
      </c>
      <c r="AD141" s="244">
        <v>356429.64656934305</v>
      </c>
      <c r="AE141" s="244">
        <v>300865.21781021898</v>
      </c>
      <c r="AF141" s="201">
        <v>356832.04890510946</v>
      </c>
      <c r="AG141" s="201">
        <v>17603.876642335767</v>
      </c>
      <c r="AH141" s="190">
        <v>178464</v>
      </c>
      <c r="AI141" s="448">
        <v>293030</v>
      </c>
      <c r="AJ141" s="214">
        <f t="shared" si="0"/>
        <v>3553266.9699270073</v>
      </c>
      <c r="AK141" s="214"/>
    </row>
    <row r="142" spans="1:37" x14ac:dyDescent="0.25">
      <c r="A142" s="476">
        <v>2024</v>
      </c>
      <c r="B142" s="10" t="s">
        <v>95</v>
      </c>
      <c r="C142" s="202">
        <v>7592</v>
      </c>
      <c r="D142" s="176">
        <v>177</v>
      </c>
      <c r="E142" s="176"/>
      <c r="F142" s="176">
        <v>2132</v>
      </c>
      <c r="G142" s="202">
        <v>2676</v>
      </c>
      <c r="H142" s="176">
        <v>1642</v>
      </c>
      <c r="I142" s="176">
        <v>6170</v>
      </c>
      <c r="J142" s="178"/>
      <c r="K142" s="202"/>
      <c r="L142" s="202"/>
      <c r="M142" s="202"/>
      <c r="N142" s="202"/>
      <c r="O142" s="202"/>
      <c r="P142" s="202"/>
      <c r="Q142" s="202"/>
      <c r="R142" s="202"/>
      <c r="S142" s="106"/>
      <c r="T142" s="202"/>
      <c r="U142" s="106"/>
      <c r="V142" s="106"/>
      <c r="W142" s="106"/>
      <c r="X142" s="176">
        <v>1396</v>
      </c>
      <c r="Y142" s="263">
        <v>5797</v>
      </c>
      <c r="Z142" s="263"/>
      <c r="AA142" s="263" t="s">
        <v>140</v>
      </c>
      <c r="AB142" s="176">
        <v>7332</v>
      </c>
      <c r="AC142" s="185">
        <v>4433</v>
      </c>
      <c r="AD142" s="176">
        <v>8706</v>
      </c>
      <c r="AE142" s="176">
        <v>7824</v>
      </c>
      <c r="AF142" s="202">
        <v>9035</v>
      </c>
      <c r="AG142" s="202">
        <v>2297</v>
      </c>
      <c r="AH142" s="176">
        <v>3255</v>
      </c>
      <c r="AI142" s="449">
        <v>7979</v>
      </c>
      <c r="AJ142" s="214">
        <f t="shared" si="0"/>
        <v>78443</v>
      </c>
      <c r="AK142" s="214"/>
    </row>
    <row r="143" spans="1:37" x14ac:dyDescent="0.25">
      <c r="A143" s="477"/>
      <c r="B143" s="11" t="s">
        <v>99</v>
      </c>
      <c r="C143" s="201">
        <v>317447</v>
      </c>
      <c r="D143" s="190">
        <v>7263.18</v>
      </c>
      <c r="E143" s="190"/>
      <c r="F143" s="190">
        <v>99038</v>
      </c>
      <c r="G143" s="201">
        <v>128092</v>
      </c>
      <c r="H143" s="190">
        <v>69143</v>
      </c>
      <c r="I143" s="190">
        <v>273122</v>
      </c>
      <c r="J143" s="190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190">
        <v>58631.428999999996</v>
      </c>
      <c r="Y143" s="179">
        <v>242888</v>
      </c>
      <c r="Z143" s="179"/>
      <c r="AA143" s="179" t="s">
        <v>141</v>
      </c>
      <c r="AB143" s="190">
        <v>323742</v>
      </c>
      <c r="AC143" s="244">
        <v>195917</v>
      </c>
      <c r="AD143" s="244">
        <v>361814</v>
      </c>
      <c r="AE143" s="244">
        <v>328593</v>
      </c>
      <c r="AF143" s="201">
        <v>384117</v>
      </c>
      <c r="AG143" s="201">
        <v>97692</v>
      </c>
      <c r="AH143" s="190">
        <v>146029</v>
      </c>
      <c r="AI143" s="448">
        <v>333048</v>
      </c>
      <c r="AJ143" s="214">
        <f t="shared" si="0"/>
        <v>3366576.6090000002</v>
      </c>
      <c r="AK143" s="214"/>
    </row>
    <row r="144" spans="1:37" x14ac:dyDescent="0.25">
      <c r="A144" s="476">
        <v>2025</v>
      </c>
      <c r="B144" s="10" t="s">
        <v>95</v>
      </c>
      <c r="C144" s="202">
        <v>8440</v>
      </c>
      <c r="D144" s="176">
        <v>87</v>
      </c>
      <c r="E144" s="176"/>
      <c r="F144" s="176" t="s">
        <v>142</v>
      </c>
      <c r="G144" s="202">
        <v>2546</v>
      </c>
      <c r="H144" s="176">
        <v>201</v>
      </c>
      <c r="I144" s="176">
        <v>6631</v>
      </c>
      <c r="J144" s="178"/>
      <c r="K144" s="202"/>
      <c r="L144" s="202"/>
      <c r="M144" s="202"/>
      <c r="N144" s="202"/>
      <c r="O144" s="202"/>
      <c r="P144" s="202"/>
      <c r="Q144" s="202"/>
      <c r="R144" s="202"/>
      <c r="S144" s="106"/>
      <c r="T144" s="176">
        <v>255</v>
      </c>
      <c r="U144" s="106"/>
      <c r="V144" s="106"/>
      <c r="W144" s="106"/>
      <c r="X144" s="176">
        <v>1835</v>
      </c>
      <c r="Y144" s="263">
        <v>3265</v>
      </c>
      <c r="Z144" s="263"/>
      <c r="AA144" s="263" t="s">
        <v>143</v>
      </c>
      <c r="AB144" s="176">
        <v>7546</v>
      </c>
      <c r="AC144" s="185">
        <v>4514</v>
      </c>
      <c r="AD144" s="176">
        <v>9012</v>
      </c>
      <c r="AE144" s="176">
        <v>7935</v>
      </c>
      <c r="AF144" s="202">
        <v>8276</v>
      </c>
      <c r="AG144" s="202">
        <v>2699</v>
      </c>
      <c r="AH144" s="176">
        <v>3222</v>
      </c>
      <c r="AI144" s="449">
        <v>8113</v>
      </c>
      <c r="AJ144" s="214">
        <f t="shared" ref="AJ144:AJ145" si="1">SUM(C144:AI144)</f>
        <v>74577</v>
      </c>
      <c r="AK144" s="214"/>
    </row>
    <row r="145" spans="1:37" x14ac:dyDescent="0.25">
      <c r="A145" s="477"/>
      <c r="B145" s="11" t="s">
        <v>99</v>
      </c>
      <c r="C145" s="201">
        <v>360388</v>
      </c>
      <c r="D145" s="190">
        <v>3539.11</v>
      </c>
      <c r="E145" s="190"/>
      <c r="F145" s="190">
        <v>94167</v>
      </c>
      <c r="G145" s="201">
        <v>121327</v>
      </c>
      <c r="H145" s="190">
        <v>8308</v>
      </c>
      <c r="I145" s="190">
        <v>291500</v>
      </c>
      <c r="J145" s="190"/>
      <c r="K145" s="244"/>
      <c r="L145" s="244"/>
      <c r="M145" s="244"/>
      <c r="N145" s="244"/>
      <c r="O145" s="244"/>
      <c r="P145" s="244"/>
      <c r="Q145" s="244"/>
      <c r="R145" s="244"/>
      <c r="S145" s="244"/>
      <c r="T145" s="190">
        <v>11365</v>
      </c>
      <c r="U145" s="244"/>
      <c r="V145" s="244"/>
      <c r="W145" s="244"/>
      <c r="X145" s="190">
        <v>77892.089000000007</v>
      </c>
      <c r="Y145" s="179">
        <v>129980</v>
      </c>
      <c r="Z145" s="179"/>
      <c r="AA145" s="179" t="s">
        <v>144</v>
      </c>
      <c r="AB145" s="190">
        <v>333715</v>
      </c>
      <c r="AC145" s="244">
        <v>196641</v>
      </c>
      <c r="AD145" s="244">
        <v>375243</v>
      </c>
      <c r="AE145" s="244">
        <v>330680</v>
      </c>
      <c r="AF145" s="201">
        <v>349168</v>
      </c>
      <c r="AG145" s="201">
        <v>114737</v>
      </c>
      <c r="AH145" s="190">
        <v>144616</v>
      </c>
      <c r="AI145" s="448">
        <v>337879</v>
      </c>
      <c r="AJ145" s="214">
        <f t="shared" si="1"/>
        <v>3281145.199</v>
      </c>
      <c r="AK145" s="214"/>
    </row>
    <row r="146" spans="1:37" x14ac:dyDescent="0.25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66"/>
      <c r="AD146" s="92"/>
      <c r="AE146" s="92"/>
      <c r="AF146" s="92"/>
      <c r="AG146" s="92"/>
      <c r="AH146" s="92"/>
      <c r="AI146" s="92"/>
      <c r="AJ146" s="214"/>
    </row>
    <row r="147" spans="1:37" x14ac:dyDescent="0.25">
      <c r="A147" s="490" t="s">
        <v>145</v>
      </c>
      <c r="B147" s="491"/>
      <c r="C147" s="162" t="s">
        <v>72</v>
      </c>
      <c r="D147" s="162" t="s">
        <v>74</v>
      </c>
      <c r="E147" s="162" t="s">
        <v>74</v>
      </c>
      <c r="F147" s="162" t="s">
        <v>74</v>
      </c>
      <c r="G147" s="162" t="s">
        <v>74</v>
      </c>
      <c r="H147" s="162" t="s">
        <v>72</v>
      </c>
      <c r="I147" s="163" t="s">
        <v>72</v>
      </c>
      <c r="J147" s="163"/>
      <c r="K147" s="162" t="s">
        <v>74</v>
      </c>
      <c r="L147" s="162" t="s">
        <v>74</v>
      </c>
      <c r="M147" s="162" t="s">
        <v>74</v>
      </c>
      <c r="N147" s="162" t="s">
        <v>74</v>
      </c>
      <c r="O147" s="162" t="s">
        <v>74</v>
      </c>
      <c r="P147" s="162" t="s">
        <v>74</v>
      </c>
      <c r="Q147" s="162" t="s">
        <v>74</v>
      </c>
      <c r="R147" s="162" t="s">
        <v>74</v>
      </c>
      <c r="S147" s="162" t="s">
        <v>74</v>
      </c>
      <c r="T147" s="162" t="s">
        <v>74</v>
      </c>
      <c r="U147" s="69" t="s">
        <v>74</v>
      </c>
      <c r="V147" s="69" t="s">
        <v>74</v>
      </c>
      <c r="W147" s="407" t="s">
        <v>74</v>
      </c>
      <c r="X147" s="406" t="s">
        <v>74</v>
      </c>
      <c r="Y147" s="162" t="s">
        <v>74</v>
      </c>
      <c r="Z147" s="162"/>
      <c r="AA147" s="162" t="s">
        <v>74</v>
      </c>
      <c r="AB147" s="162" t="s">
        <v>74</v>
      </c>
      <c r="AC147" s="301" t="s">
        <v>74</v>
      </c>
      <c r="AD147" s="162" t="s">
        <v>74</v>
      </c>
      <c r="AE147" s="162" t="s">
        <v>74</v>
      </c>
      <c r="AF147" s="162" t="s">
        <v>74</v>
      </c>
      <c r="AG147" s="162" t="s">
        <v>74</v>
      </c>
      <c r="AH147" s="162" t="s">
        <v>74</v>
      </c>
      <c r="AI147" s="162" t="s">
        <v>74</v>
      </c>
    </row>
    <row r="148" spans="1:37" ht="135" x14ac:dyDescent="0.25">
      <c r="A148" s="478" t="s">
        <v>146</v>
      </c>
      <c r="B148" s="479"/>
      <c r="C148" s="162" t="s">
        <v>147</v>
      </c>
      <c r="D148" s="162"/>
      <c r="E148" s="162"/>
      <c r="F148" s="162"/>
      <c r="G148" s="162" t="s">
        <v>104</v>
      </c>
      <c r="H148" s="162" t="s">
        <v>148</v>
      </c>
      <c r="I148" s="163" t="s">
        <v>148</v>
      </c>
      <c r="J148" s="163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69"/>
      <c r="V148" s="69"/>
      <c r="W148" s="69"/>
      <c r="X148" s="408"/>
      <c r="Y148" s="162" t="s">
        <v>87</v>
      </c>
      <c r="Z148" s="162"/>
      <c r="AA148" s="162"/>
      <c r="AB148" s="162"/>
      <c r="AC148" s="301"/>
      <c r="AD148" s="162" t="s">
        <v>104</v>
      </c>
      <c r="AE148" s="162"/>
      <c r="AF148" s="162"/>
      <c r="AG148" s="162"/>
      <c r="AH148" s="162"/>
      <c r="AI148" s="162"/>
    </row>
    <row r="149" spans="1:37" ht="45" x14ac:dyDescent="0.25">
      <c r="A149" s="478">
        <v>2021</v>
      </c>
      <c r="B149" s="479"/>
      <c r="C149" s="162" t="s">
        <v>149</v>
      </c>
      <c r="D149" s="162"/>
      <c r="E149" s="162"/>
      <c r="F149" s="162"/>
      <c r="G149" s="162"/>
      <c r="H149" s="162" t="s">
        <v>150</v>
      </c>
      <c r="I149" s="162" t="s">
        <v>150</v>
      </c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69"/>
      <c r="V149" s="69"/>
      <c r="W149" s="69"/>
      <c r="X149" s="408"/>
      <c r="Y149" s="162" t="s">
        <v>104</v>
      </c>
      <c r="Z149" s="162"/>
      <c r="AA149" s="437"/>
      <c r="AB149" s="162"/>
      <c r="AC149" s="301"/>
      <c r="AD149" s="162"/>
      <c r="AE149" s="162"/>
      <c r="AF149" s="162"/>
      <c r="AG149" s="162"/>
      <c r="AH149" s="162"/>
      <c r="AI149" s="162"/>
    </row>
    <row r="150" spans="1:37" ht="45" x14ac:dyDescent="0.25">
      <c r="A150" s="478">
        <v>2022</v>
      </c>
      <c r="B150" s="479"/>
      <c r="C150" s="162" t="s">
        <v>149</v>
      </c>
      <c r="D150" s="162"/>
      <c r="E150" s="162"/>
      <c r="F150" s="162"/>
      <c r="G150" s="162"/>
      <c r="H150" s="162" t="s">
        <v>96</v>
      </c>
      <c r="I150" s="162" t="s">
        <v>96</v>
      </c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69"/>
      <c r="V150" s="69"/>
      <c r="W150" s="69"/>
      <c r="X150" s="408"/>
      <c r="Y150" s="162" t="s">
        <v>104</v>
      </c>
      <c r="Z150" s="162"/>
      <c r="AA150" s="437"/>
      <c r="AB150" s="162"/>
      <c r="AC150" s="301"/>
      <c r="AD150" s="162"/>
      <c r="AE150" s="162"/>
      <c r="AF150" s="162"/>
      <c r="AG150" s="162"/>
      <c r="AH150" s="162"/>
      <c r="AI150" s="162"/>
    </row>
    <row r="151" spans="1:37" ht="45" x14ac:dyDescent="0.25">
      <c r="A151" s="478">
        <v>2022</v>
      </c>
      <c r="B151" s="479"/>
      <c r="C151" s="162" t="s">
        <v>149</v>
      </c>
      <c r="D151" s="162"/>
      <c r="E151" s="162"/>
      <c r="F151" s="162"/>
      <c r="G151" s="162"/>
      <c r="H151" s="162" t="s">
        <v>96</v>
      </c>
      <c r="I151" s="162" t="s">
        <v>96</v>
      </c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69"/>
      <c r="V151" s="69"/>
      <c r="W151" s="69"/>
      <c r="X151" s="408"/>
      <c r="Y151" s="162"/>
      <c r="Z151" s="162"/>
      <c r="AA151" s="437"/>
      <c r="AB151" s="162"/>
      <c r="AC151" s="301"/>
      <c r="AD151" s="162"/>
      <c r="AE151" s="162"/>
      <c r="AF151" s="162"/>
      <c r="AG151" s="162"/>
      <c r="AH151" s="162"/>
      <c r="AI151" s="162"/>
    </row>
    <row r="152" spans="1:37" ht="45" x14ac:dyDescent="0.25">
      <c r="A152" s="478">
        <v>2023</v>
      </c>
      <c r="B152" s="479"/>
      <c r="C152" s="162" t="s">
        <v>149</v>
      </c>
      <c r="D152" s="162"/>
      <c r="E152" s="162"/>
      <c r="F152" s="162"/>
      <c r="G152" s="162"/>
      <c r="H152" s="162" t="s">
        <v>96</v>
      </c>
      <c r="I152" s="162" t="s">
        <v>96</v>
      </c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69"/>
      <c r="V152" s="69"/>
      <c r="W152" s="69"/>
      <c r="X152" s="408"/>
      <c r="Y152" s="162"/>
      <c r="Z152" s="162"/>
      <c r="AA152" s="437"/>
      <c r="AB152" s="162"/>
      <c r="AC152" s="301"/>
      <c r="AD152" s="162"/>
      <c r="AE152" s="162"/>
      <c r="AF152" s="162"/>
      <c r="AG152" s="162"/>
      <c r="AH152" s="162"/>
      <c r="AI152" s="162"/>
    </row>
    <row r="153" spans="1:37" ht="45" x14ac:dyDescent="0.25">
      <c r="A153" s="478">
        <v>2024</v>
      </c>
      <c r="B153" s="479"/>
      <c r="C153" s="162" t="s">
        <v>149</v>
      </c>
      <c r="D153" s="162"/>
      <c r="E153" s="162"/>
      <c r="F153" s="162"/>
      <c r="G153" s="162"/>
      <c r="H153" s="162" t="s">
        <v>96</v>
      </c>
      <c r="I153" s="162" t="s">
        <v>96</v>
      </c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69"/>
      <c r="V153" s="69"/>
      <c r="W153" s="69"/>
      <c r="X153" s="408"/>
      <c r="Y153" s="162"/>
      <c r="Z153" s="162"/>
      <c r="AA153" s="437"/>
      <c r="AB153" s="162"/>
      <c r="AC153" s="301"/>
      <c r="AD153" s="162"/>
      <c r="AE153" s="162"/>
      <c r="AF153" s="162"/>
      <c r="AG153" s="162"/>
      <c r="AH153" s="162"/>
      <c r="AI153" s="162"/>
    </row>
    <row r="154" spans="1:37" ht="45" x14ac:dyDescent="0.25">
      <c r="A154" s="478">
        <v>2025</v>
      </c>
      <c r="B154" s="479"/>
      <c r="C154" s="162" t="s">
        <v>149</v>
      </c>
      <c r="D154" s="162"/>
      <c r="E154" s="162"/>
      <c r="F154" s="162"/>
      <c r="G154" s="162"/>
      <c r="H154" s="162" t="s">
        <v>96</v>
      </c>
      <c r="I154" s="162" t="s">
        <v>96</v>
      </c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69"/>
      <c r="V154" s="69"/>
      <c r="W154" s="69"/>
      <c r="X154" s="408"/>
      <c r="Y154" s="162"/>
      <c r="Z154" s="162"/>
      <c r="AA154" s="437"/>
      <c r="AB154" s="162"/>
      <c r="AC154" s="301"/>
      <c r="AD154" s="162"/>
      <c r="AE154" s="162"/>
      <c r="AF154" s="162"/>
      <c r="AG154" s="162"/>
      <c r="AH154" s="162"/>
      <c r="AI154" s="162"/>
    </row>
    <row r="155" spans="1:37" x14ac:dyDescent="0.25">
      <c r="A155" s="480"/>
      <c r="B155" s="480"/>
      <c r="C155" s="57"/>
      <c r="D155" s="57"/>
      <c r="E155" s="57"/>
      <c r="F155" s="57"/>
      <c r="G155" s="57"/>
      <c r="H155" s="57"/>
      <c r="I155" s="12"/>
      <c r="J155" s="12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13"/>
      <c r="X155" s="13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</row>
    <row r="156" spans="1:37" ht="15" customHeight="1" x14ac:dyDescent="0.25">
      <c r="A156" s="481" t="s">
        <v>151</v>
      </c>
      <c r="B156" s="481"/>
      <c r="C156" s="481"/>
      <c r="D156" s="238"/>
      <c r="E156" s="238"/>
      <c r="F156" s="49" t="s">
        <v>152</v>
      </c>
      <c r="H156" s="15"/>
      <c r="I156" s="14"/>
      <c r="J156" s="14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4"/>
      <c r="Z156" s="14"/>
      <c r="AA156" s="16"/>
      <c r="AB156" s="13"/>
      <c r="AC156" s="13"/>
      <c r="AD156" s="13"/>
      <c r="AE156" s="13"/>
      <c r="AF156" s="13"/>
      <c r="AG156" s="13"/>
      <c r="AH156" s="13"/>
      <c r="AI156" s="13"/>
    </row>
    <row r="157" spans="1:37" x14ac:dyDescent="0.25">
      <c r="A157" s="17"/>
      <c r="B157" s="17"/>
      <c r="C157" s="18"/>
      <c r="D157" s="18"/>
      <c r="E157" s="18"/>
      <c r="F157" s="13"/>
      <c r="G157" s="14"/>
      <c r="H157" s="15"/>
      <c r="I157" s="14"/>
      <c r="J157" s="14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57"/>
      <c r="X157" s="57"/>
      <c r="Y157" s="14"/>
      <c r="Z157" s="14"/>
      <c r="AA157" s="16"/>
      <c r="AB157" s="13"/>
      <c r="AC157" s="13"/>
      <c r="AD157" s="13"/>
      <c r="AE157" s="13"/>
      <c r="AF157" s="13"/>
      <c r="AG157" s="13"/>
      <c r="AH157" s="13"/>
      <c r="AI157" s="13"/>
    </row>
    <row r="158" spans="1:37" ht="15" customHeight="1" x14ac:dyDescent="0.25">
      <c r="A158" s="469" t="s">
        <v>153</v>
      </c>
      <c r="B158" s="469"/>
      <c r="C158" s="469"/>
      <c r="D158" s="239"/>
      <c r="E158" s="239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92"/>
      <c r="X158" s="92"/>
      <c r="Y158" s="64"/>
      <c r="Z158" s="64"/>
      <c r="AA158" s="64"/>
      <c r="AB158" s="64"/>
      <c r="AC158" s="64"/>
      <c r="AD158" s="64"/>
      <c r="AE158" s="64"/>
      <c r="AF158" s="64"/>
      <c r="AG158" s="57"/>
      <c r="AH158" s="57"/>
      <c r="AI158" s="57"/>
    </row>
    <row r="159" spans="1:37" x14ac:dyDescent="0.25">
      <c r="A159" s="470" t="s">
        <v>154</v>
      </c>
      <c r="B159" s="470"/>
      <c r="C159" s="470"/>
      <c r="D159" s="290"/>
      <c r="E159" s="290"/>
      <c r="F159" s="68" t="s">
        <v>155</v>
      </c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</row>
    <row r="160" spans="1:37" ht="15" customHeight="1" x14ac:dyDescent="0.25">
      <c r="A160" s="470" t="s">
        <v>102</v>
      </c>
      <c r="B160" s="470"/>
      <c r="C160" s="470"/>
      <c r="D160" s="290"/>
      <c r="E160" s="290"/>
      <c r="F160" s="68" t="s">
        <v>156</v>
      </c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</row>
    <row r="161" spans="1:35" ht="15" customHeight="1" x14ac:dyDescent="0.25">
      <c r="A161" s="470" t="s">
        <v>108</v>
      </c>
      <c r="B161" s="470"/>
      <c r="C161" s="470"/>
      <c r="D161" s="290"/>
      <c r="E161" s="290"/>
      <c r="F161" s="68" t="s">
        <v>157</v>
      </c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</row>
    <row r="162" spans="1:35" ht="15" customHeight="1" x14ac:dyDescent="0.25">
      <c r="A162" s="470" t="s">
        <v>119</v>
      </c>
      <c r="B162" s="470"/>
      <c r="C162" s="470"/>
      <c r="D162" s="290"/>
      <c r="E162" s="290"/>
      <c r="F162" s="68" t="s">
        <v>158</v>
      </c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</row>
    <row r="163" spans="1:35" ht="15" customHeight="1" x14ac:dyDescent="0.25">
      <c r="A163" s="470" t="s">
        <v>145</v>
      </c>
      <c r="B163" s="470"/>
      <c r="C163" s="470"/>
      <c r="D163" s="290"/>
      <c r="E163" s="290"/>
      <c r="F163" s="68" t="s">
        <v>159</v>
      </c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57"/>
      <c r="X163" s="57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</row>
    <row r="164" spans="1:35" x14ac:dyDescent="0.25">
      <c r="A164" s="471"/>
      <c r="B164" s="471"/>
      <c r="C164" s="471"/>
      <c r="D164" s="92"/>
      <c r="E164" s="92"/>
      <c r="F164" s="68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57"/>
      <c r="X164" s="57"/>
      <c r="Y164" s="92"/>
      <c r="Z164" s="92"/>
      <c r="AA164" s="92"/>
      <c r="AB164" s="92"/>
      <c r="AC164" s="92"/>
      <c r="AD164" s="92"/>
      <c r="AE164" s="92"/>
      <c r="AF164" s="92"/>
      <c r="AG164" s="57"/>
      <c r="AH164" s="57"/>
      <c r="AI164" s="57"/>
    </row>
    <row r="165" spans="1:35" ht="15" customHeight="1" x14ac:dyDescent="0.25">
      <c r="A165" s="469" t="s">
        <v>160</v>
      </c>
      <c r="B165" s="469"/>
      <c r="C165" s="469"/>
      <c r="D165" s="239"/>
      <c r="E165" s="239"/>
      <c r="F165" s="291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57"/>
      <c r="X165" s="57"/>
      <c r="Y165" s="65"/>
      <c r="Z165" s="65"/>
      <c r="AA165" s="65"/>
      <c r="AB165" s="65"/>
      <c r="AC165" s="65"/>
      <c r="AD165" s="65"/>
      <c r="AE165" s="65"/>
      <c r="AF165" s="65"/>
      <c r="AG165" s="57"/>
      <c r="AH165" s="57"/>
      <c r="AI165" s="57"/>
    </row>
    <row r="166" spans="1:35" ht="15" customHeight="1" x14ac:dyDescent="0.25">
      <c r="A166" s="470" t="s">
        <v>161</v>
      </c>
      <c r="B166" s="470"/>
      <c r="C166" s="470"/>
      <c r="D166" s="290"/>
      <c r="E166" s="290"/>
      <c r="F166" s="292" t="s">
        <v>162</v>
      </c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57"/>
      <c r="X166" s="57"/>
      <c r="Y166" s="66"/>
      <c r="Z166" s="66"/>
      <c r="AA166" s="66"/>
      <c r="AB166" s="66"/>
      <c r="AC166" s="66"/>
      <c r="AD166" s="66"/>
      <c r="AE166" s="66"/>
      <c r="AF166" s="66"/>
      <c r="AG166" s="57"/>
      <c r="AH166" s="57"/>
      <c r="AI166" s="57"/>
    </row>
    <row r="167" spans="1:35" ht="15" customHeight="1" x14ac:dyDescent="0.25">
      <c r="A167" s="470"/>
      <c r="B167" s="470"/>
      <c r="C167" s="470"/>
      <c r="D167" s="290"/>
      <c r="E167" s="290"/>
      <c r="F167" s="68" t="s">
        <v>163</v>
      </c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57"/>
      <c r="X167" s="57"/>
      <c r="Y167" s="92"/>
      <c r="Z167" s="92"/>
      <c r="AA167" s="92"/>
      <c r="AB167" s="92"/>
      <c r="AC167" s="92"/>
      <c r="AD167" s="92"/>
      <c r="AE167" s="92"/>
      <c r="AF167" s="92"/>
      <c r="AG167" s="57"/>
      <c r="AH167" s="57"/>
      <c r="AI167" s="57"/>
    </row>
    <row r="168" spans="1:35" ht="15" customHeight="1" x14ac:dyDescent="0.25">
      <c r="A168" s="470" t="s">
        <v>164</v>
      </c>
      <c r="B168" s="470"/>
      <c r="C168" s="470"/>
      <c r="D168" s="290"/>
      <c r="E168" s="290"/>
      <c r="F168" s="68" t="s">
        <v>165</v>
      </c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57"/>
      <c r="X168" s="57"/>
      <c r="Y168" s="92"/>
      <c r="Z168" s="92"/>
      <c r="AA168" s="92"/>
      <c r="AB168" s="92"/>
      <c r="AC168" s="92"/>
      <c r="AD168" s="92"/>
      <c r="AE168" s="92"/>
      <c r="AF168" s="92"/>
      <c r="AG168" s="57"/>
      <c r="AH168" s="57"/>
      <c r="AI168" s="57"/>
    </row>
    <row r="169" spans="1:35" x14ac:dyDescent="0.25">
      <c r="A169" s="471"/>
      <c r="B169" s="471"/>
      <c r="C169" s="471"/>
      <c r="D169" s="92"/>
      <c r="E169" s="92"/>
      <c r="F169" s="68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57"/>
      <c r="AH169" s="57"/>
      <c r="AI169" s="57"/>
    </row>
    <row r="170" spans="1:35" ht="15" customHeight="1" x14ac:dyDescent="0.25">
      <c r="A170" s="468" t="s">
        <v>166</v>
      </c>
      <c r="B170" s="469"/>
      <c r="C170" s="469"/>
      <c r="D170" s="239"/>
      <c r="E170" s="239"/>
      <c r="F170" s="67" t="s">
        <v>167</v>
      </c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</row>
  </sheetData>
  <mergeCells count="108">
    <mergeCell ref="A153:B153"/>
    <mergeCell ref="A41:A42"/>
    <mergeCell ref="A72:A73"/>
    <mergeCell ref="A108:A109"/>
    <mergeCell ref="A142:A143"/>
    <mergeCell ref="A152:B152"/>
    <mergeCell ref="A39:A40"/>
    <mergeCell ref="A70:A71"/>
    <mergeCell ref="A106:A107"/>
    <mergeCell ref="A151:B151"/>
    <mergeCell ref="A78:B78"/>
    <mergeCell ref="A79:B79"/>
    <mergeCell ref="A80:B80"/>
    <mergeCell ref="A81:B81"/>
    <mergeCell ref="A82:A83"/>
    <mergeCell ref="A104:A105"/>
    <mergeCell ref="A84:A85"/>
    <mergeCell ref="A86:A87"/>
    <mergeCell ref="A88:A89"/>
    <mergeCell ref="A90:A91"/>
    <mergeCell ref="A128:A129"/>
    <mergeCell ref="A130:A131"/>
    <mergeCell ref="A132:A133"/>
    <mergeCell ref="A150:B150"/>
    <mergeCell ref="A77:B77"/>
    <mergeCell ref="A47:B47"/>
    <mergeCell ref="A48:B48"/>
    <mergeCell ref="A49:B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37:A38"/>
    <mergeCell ref="A43:A44"/>
    <mergeCell ref="W8:X8"/>
    <mergeCell ref="A9:B9"/>
    <mergeCell ref="A10:B10"/>
    <mergeCell ref="A11:B11"/>
    <mergeCell ref="A1:B1"/>
    <mergeCell ref="A6:B6"/>
    <mergeCell ref="W6:X6"/>
    <mergeCell ref="A7:B7"/>
    <mergeCell ref="W7:X7"/>
    <mergeCell ref="A8:B8"/>
    <mergeCell ref="A134:A135"/>
    <mergeCell ref="A147:B147"/>
    <mergeCell ref="A138:A139"/>
    <mergeCell ref="A148:B148"/>
    <mergeCell ref="A149:B149"/>
    <mergeCell ref="A140:A141"/>
    <mergeCell ref="A124:A125"/>
    <mergeCell ref="A126:A127"/>
    <mergeCell ref="AD12:AI12"/>
    <mergeCell ref="A46:B46"/>
    <mergeCell ref="A14:B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13:B13"/>
    <mergeCell ref="A12:B12"/>
    <mergeCell ref="A35:A36"/>
    <mergeCell ref="A96:A97"/>
    <mergeCell ref="A98:A99"/>
    <mergeCell ref="A100:A101"/>
    <mergeCell ref="A113:B113"/>
    <mergeCell ref="A114:B114"/>
    <mergeCell ref="A115:B115"/>
    <mergeCell ref="A116:A117"/>
    <mergeCell ref="A118:A119"/>
    <mergeCell ref="A120:A121"/>
    <mergeCell ref="A102:A103"/>
    <mergeCell ref="F50:F67"/>
    <mergeCell ref="A170:C170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58:C158"/>
    <mergeCell ref="A74:A75"/>
    <mergeCell ref="A110:A111"/>
    <mergeCell ref="A144:A145"/>
    <mergeCell ref="A154:B154"/>
    <mergeCell ref="A155:B155"/>
    <mergeCell ref="A156:C156"/>
    <mergeCell ref="A136:A137"/>
    <mergeCell ref="A122:A123"/>
    <mergeCell ref="A92:A93"/>
    <mergeCell ref="A94:A95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A12E-7952-4399-88F5-EAB78B5237C2}">
  <dimension ref="A1:P9"/>
  <sheetViews>
    <sheetView workbookViewId="0">
      <selection activeCell="AC13" sqref="AC13"/>
    </sheetView>
  </sheetViews>
  <sheetFormatPr defaultColWidth="8.7109375" defaultRowHeight="15" x14ac:dyDescent="0.25"/>
  <cols>
    <col min="1" max="1" width="30.5703125" bestFit="1" customWidth="1"/>
    <col min="2" max="4" width="13.28515625" hidden="1" customWidth="1"/>
    <col min="5" max="5" width="14.28515625" hidden="1" customWidth="1"/>
    <col min="6" max="11" width="13.28515625" hidden="1" customWidth="1"/>
    <col min="12" max="13" width="13.28515625" bestFit="1" customWidth="1"/>
    <col min="14" max="16" width="10.5703125" bestFit="1" customWidth="1"/>
  </cols>
  <sheetData>
    <row r="1" spans="1:16" x14ac:dyDescent="0.25">
      <c r="A1" t="s">
        <v>168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  <c r="P1">
        <v>2025</v>
      </c>
    </row>
    <row r="2" spans="1:16" ht="17.25" x14ac:dyDescent="0.25">
      <c r="A2" s="215" t="s">
        <v>169</v>
      </c>
      <c r="B2" s="302">
        <f>'New LNG serv inv '!AJ16</f>
        <v>2410197</v>
      </c>
      <c r="C2" s="302">
        <f>'New LNG serv inv '!AJ18</f>
        <v>6973491</v>
      </c>
      <c r="D2" s="302">
        <f>'New LNG serv inv '!AJ20</f>
        <v>9314175</v>
      </c>
      <c r="E2" s="302">
        <f>'New LNG serv inv '!AJ22</f>
        <v>13716918</v>
      </c>
      <c r="F2" s="302">
        <f>'New LNG serv inv '!AJ24</f>
        <v>7547739.5999999996</v>
      </c>
      <c r="G2" s="302">
        <f>'New LNG serv inv '!AJ26</f>
        <v>7090907</v>
      </c>
      <c r="H2" s="302">
        <f>'New LNG serv inv '!AJ28</f>
        <v>4094285.3530000001</v>
      </c>
      <c r="I2" s="302">
        <f>'New LNG serv inv '!AJ30</f>
        <v>8525667.7680000011</v>
      </c>
      <c r="J2" s="302">
        <f>'New LNG serv inv '!AJ32</f>
        <v>3446018</v>
      </c>
      <c r="K2" s="302">
        <f>'New LNG serv inv '!AJ34</f>
        <v>2700166.4732301957</v>
      </c>
      <c r="L2" s="302">
        <f>'New LNG serv inv '!AJ36</f>
        <v>6340846.2230000002</v>
      </c>
      <c r="M2" s="302">
        <f>'New LNG serv inv '!AJ38</f>
        <v>4723008</v>
      </c>
      <c r="N2" s="302">
        <f>'New LNG serv inv '!AJ40</f>
        <v>4792876</v>
      </c>
      <c r="O2" s="302">
        <f>'New LNG serv inv '!AJ42</f>
        <v>4330398.9570000004</v>
      </c>
      <c r="P2" s="302">
        <f>'New LNG serv inv '!AJ44</f>
        <v>4790801.835</v>
      </c>
    </row>
    <row r="3" spans="1:16" s="222" customFormat="1" x14ac:dyDescent="0.25">
      <c r="A3" s="224" t="s">
        <v>170</v>
      </c>
      <c r="B3" s="228"/>
      <c r="C3" s="229">
        <f t="shared" ref="C3:N3" si="0">(C2-B2)/B2</f>
        <v>1.8933282217179757</v>
      </c>
      <c r="D3" s="229">
        <f t="shared" si="0"/>
        <v>0.33565455236122049</v>
      </c>
      <c r="E3" s="229">
        <f t="shared" si="0"/>
        <v>0.47269275056567006</v>
      </c>
      <c r="F3" s="229">
        <f t="shared" si="0"/>
        <v>-0.44974960118592239</v>
      </c>
      <c r="G3" s="229">
        <f t="shared" si="0"/>
        <v>-6.0525749987453151E-2</v>
      </c>
      <c r="H3" s="229">
        <f t="shared" si="0"/>
        <v>-0.42260061329248849</v>
      </c>
      <c r="I3" s="229">
        <f t="shared" si="0"/>
        <v>1.0823335534620224</v>
      </c>
      <c r="J3" s="229">
        <f t="shared" si="0"/>
        <v>-0.59580667535108678</v>
      </c>
      <c r="K3" s="229">
        <f t="shared" si="0"/>
        <v>-0.2164386624706558</v>
      </c>
      <c r="L3" s="229">
        <f t="shared" si="0"/>
        <v>1.3483167744892697</v>
      </c>
      <c r="M3" s="229">
        <f t="shared" si="0"/>
        <v>-0.25514547524140457</v>
      </c>
      <c r="N3" s="229">
        <f t="shared" si="0"/>
        <v>1.4793114896269496E-2</v>
      </c>
      <c r="O3" s="229">
        <f t="shared" ref="O3" si="1">(O2-N2)/N2</f>
        <v>-9.6492595051488828E-2</v>
      </c>
      <c r="P3" s="229">
        <f t="shared" ref="P3" si="2">(P2-O2)/O2</f>
        <v>0.10631881324831927</v>
      </c>
    </row>
    <row r="4" spans="1:16" s="217" customFormat="1" ht="18" customHeight="1" x14ac:dyDescent="0.25">
      <c r="A4" s="216" t="s">
        <v>171</v>
      </c>
      <c r="B4" s="230"/>
      <c r="C4" s="230"/>
      <c r="D4" s="230">
        <f>'New LNG serv inv '!AJ51</f>
        <v>370000</v>
      </c>
      <c r="E4" s="230">
        <f>'New LNG serv inv '!AJ53</f>
        <v>150000</v>
      </c>
      <c r="F4" s="230">
        <f>'New LNG serv inv '!AJ55</f>
        <v>0</v>
      </c>
      <c r="G4" s="230">
        <f>'New LNG serv inv '!AJ57</f>
        <v>219552</v>
      </c>
      <c r="H4" s="230">
        <f>'New LNG serv inv '!AJ59</f>
        <v>724911.02399999998</v>
      </c>
      <c r="I4" s="230">
        <f>'New LNG serv inv '!AJ61</f>
        <v>4698163</v>
      </c>
      <c r="J4" s="230">
        <f>'New LNG serv inv '!AJ63</f>
        <v>5862245</v>
      </c>
      <c r="K4" s="230">
        <f>'New LNG serv inv '!AJ65</f>
        <v>12247692</v>
      </c>
      <c r="L4" s="230">
        <f>'New LNG serv inv '!AJ67</f>
        <v>9136000</v>
      </c>
      <c r="M4" s="230">
        <f>'New LNG serv inv '!AJ69</f>
        <v>10462404</v>
      </c>
      <c r="N4" s="230">
        <f>'New LNG serv inv '!AJ71</f>
        <v>8990337</v>
      </c>
      <c r="O4" s="230">
        <f>'New LNG serv inv '!AJ73</f>
        <v>4376687</v>
      </c>
      <c r="P4" s="230">
        <f>'New LNG serv inv '!AJ75</f>
        <v>1482814</v>
      </c>
    </row>
    <row r="5" spans="1:16" s="223" customFormat="1" ht="18" customHeight="1" x14ac:dyDescent="0.25">
      <c r="A5" s="225" t="s">
        <v>170</v>
      </c>
      <c r="B5" s="231"/>
      <c r="C5" s="232"/>
      <c r="D5" s="232"/>
      <c r="E5" s="232">
        <f t="shared" ref="E5:N5" si="3">(E4-D4)/D4</f>
        <v>-0.59459459459459463</v>
      </c>
      <c r="F5" s="232">
        <f t="shared" si="3"/>
        <v>-1</v>
      </c>
      <c r="G5" s="232" t="e">
        <f t="shared" si="3"/>
        <v>#DIV/0!</v>
      </c>
      <c r="H5" s="232">
        <f t="shared" si="3"/>
        <v>2.3017737210319194</v>
      </c>
      <c r="I5" s="232">
        <f t="shared" si="3"/>
        <v>5.4810202141442392</v>
      </c>
      <c r="J5" s="232">
        <f t="shared" si="3"/>
        <v>0.24777386395491174</v>
      </c>
      <c r="K5" s="232">
        <f t="shared" si="3"/>
        <v>1.0892494257745966</v>
      </c>
      <c r="L5" s="232">
        <f t="shared" si="3"/>
        <v>-0.25406354111452184</v>
      </c>
      <c r="M5" s="232">
        <f t="shared" si="3"/>
        <v>0.14518432574430823</v>
      </c>
      <c r="N5" s="232">
        <f t="shared" si="3"/>
        <v>-0.1407006458553885</v>
      </c>
      <c r="O5" s="232">
        <f t="shared" ref="O5" si="4">(O4-N4)/N4</f>
        <v>-0.51317876070719037</v>
      </c>
      <c r="P5" s="232">
        <f t="shared" ref="P5" si="5">(P4-O4)/O4</f>
        <v>-0.6612017263286134</v>
      </c>
    </row>
    <row r="6" spans="1:16" ht="17.25" customHeight="1" x14ac:dyDescent="0.25">
      <c r="A6" s="218" t="s">
        <v>172</v>
      </c>
      <c r="B6" s="233"/>
      <c r="C6" s="303">
        <f>'New LNG serv inv '!AJ85</f>
        <v>7500</v>
      </c>
      <c r="D6" s="303">
        <f>'New LNG serv inv '!AJ87</f>
        <v>20902</v>
      </c>
      <c r="E6" s="303">
        <f>'New LNG serv inv '!AJ89</f>
        <v>113347</v>
      </c>
      <c r="F6" s="303">
        <f>'New LNG serv inv '!AJ91</f>
        <v>339643</v>
      </c>
      <c r="G6" s="303">
        <f>'New LNG serv inv '!AJ93</f>
        <v>378010</v>
      </c>
      <c r="H6" s="303">
        <f>'New LNG serv inv '!AJ95</f>
        <v>453608.603</v>
      </c>
      <c r="I6" s="303">
        <f>'New LNG serv inv '!AJ97</f>
        <v>506923</v>
      </c>
      <c r="J6" s="303">
        <f>'New LNG serv inv '!AJ99</f>
        <v>578595</v>
      </c>
      <c r="K6" s="303">
        <f>'New LNG serv inv '!AJ101</f>
        <v>623364.7513970373</v>
      </c>
      <c r="L6" s="303">
        <f>'New LNG serv inv '!AJ103</f>
        <v>1085064</v>
      </c>
      <c r="M6" s="303">
        <f>'New LNG serv inv '!AJ105</f>
        <v>1515071</v>
      </c>
      <c r="N6" s="303">
        <f>'New LNG serv inv '!AJ107</f>
        <v>2497932</v>
      </c>
      <c r="O6" s="304">
        <f>'New LNG serv inv '!AJ109</f>
        <v>3062352.0049999999</v>
      </c>
      <c r="P6" s="304">
        <f>'New LNG serv inv '!AJ111</f>
        <v>4251882.9580000006</v>
      </c>
    </row>
    <row r="7" spans="1:16" s="222" customFormat="1" x14ac:dyDescent="0.25">
      <c r="A7" s="226" t="s">
        <v>170</v>
      </c>
      <c r="B7" s="234"/>
      <c r="C7" s="234"/>
      <c r="D7" s="235">
        <f>(D6-C6)/C6</f>
        <v>1.7869333333333333</v>
      </c>
      <c r="E7" s="235">
        <f t="shared" ref="E7:N7" si="6">(E6-D6)/D6</f>
        <v>4.4227825088508279</v>
      </c>
      <c r="F7" s="235">
        <f t="shared" si="6"/>
        <v>1.9964886587205661</v>
      </c>
      <c r="G7" s="235">
        <f t="shared" si="6"/>
        <v>0.11296272851199642</v>
      </c>
      <c r="H7" s="235">
        <f t="shared" si="6"/>
        <v>0.19999101346525225</v>
      </c>
      <c r="I7" s="235">
        <f t="shared" si="6"/>
        <v>0.11753391943494511</v>
      </c>
      <c r="J7" s="235">
        <f t="shared" si="6"/>
        <v>0.14138636439853786</v>
      </c>
      <c r="K7" s="235">
        <f t="shared" si="6"/>
        <v>7.7376664846805276E-2</v>
      </c>
      <c r="L7" s="235">
        <f t="shared" si="6"/>
        <v>0.74065665016868176</v>
      </c>
      <c r="M7" s="235">
        <f t="shared" si="6"/>
        <v>0.39629643965701561</v>
      </c>
      <c r="N7" s="235">
        <f t="shared" si="6"/>
        <v>0.64872273312603834</v>
      </c>
      <c r="O7" s="235">
        <f t="shared" ref="O7" si="7">(O6-N6)/N6</f>
        <v>0.22595491190312622</v>
      </c>
      <c r="P7" s="235">
        <f t="shared" ref="P7" si="8">(P6-O6)/O6</f>
        <v>0.38843704154774356</v>
      </c>
    </row>
    <row r="8" spans="1:16" ht="17.25" x14ac:dyDescent="0.25">
      <c r="A8" s="219" t="s">
        <v>173</v>
      </c>
      <c r="B8" s="304">
        <f>'New LNG serv inv '!AJ117</f>
        <v>2260708</v>
      </c>
      <c r="C8" s="304">
        <f>'New LNG serv inv '!AJ119</f>
        <v>2310882</v>
      </c>
      <c r="D8" s="304">
        <f>'New LNG serv inv '!AJ121</f>
        <v>1901504</v>
      </c>
      <c r="E8" s="304">
        <f>'New LNG serv inv '!AJ123</f>
        <v>1867278.6308784774</v>
      </c>
      <c r="F8" s="304">
        <f>'New LNG serv inv '!AJ125</f>
        <v>1919295.2546460778</v>
      </c>
      <c r="G8" s="304">
        <f>'New LNG serv inv '!AJ127</f>
        <v>2075103.2160583944</v>
      </c>
      <c r="H8" s="304">
        <f>'New LNG serv inv '!AJ129</f>
        <v>2250355.5002999986</v>
      </c>
      <c r="I8" s="304">
        <f>'New LNG serv inv '!AJ131</f>
        <v>2491400.9866788322</v>
      </c>
      <c r="J8" s="304">
        <f>'New LNG serv inv '!AJ133</f>
        <v>2871431.3321923539</v>
      </c>
      <c r="K8" s="304">
        <f>'New LNG serv inv '!AJ135</f>
        <v>3231100.3821827178</v>
      </c>
      <c r="L8" s="304">
        <f>'New LNG serv inv '!AJ137</f>
        <v>4068209.6120935115</v>
      </c>
      <c r="M8" s="304">
        <f>'New LNG serv inv '!AJ139</f>
        <v>3356822.1009124089</v>
      </c>
      <c r="N8" s="304">
        <f>'New LNG serv inv '!AJ141</f>
        <v>3553266.9699270073</v>
      </c>
      <c r="O8" s="304">
        <f>'New LNG serv inv '!AJ143</f>
        <v>3366576.6090000002</v>
      </c>
      <c r="P8" s="304">
        <f>'New LNG serv inv '!AJ145</f>
        <v>3281145.199</v>
      </c>
    </row>
    <row r="9" spans="1:16" s="222" customFormat="1" x14ac:dyDescent="0.25">
      <c r="A9" s="227" t="s">
        <v>170</v>
      </c>
      <c r="B9" s="236"/>
      <c r="C9" s="236">
        <f t="shared" ref="C9:N9" si="9">(C8-B8)/B8</f>
        <v>2.2193932166383275E-2</v>
      </c>
      <c r="D9" s="236">
        <f t="shared" si="9"/>
        <v>-0.17715227346095561</v>
      </c>
      <c r="E9" s="236">
        <f t="shared" si="9"/>
        <v>-1.7999104457062747E-2</v>
      </c>
      <c r="F9" s="236">
        <f t="shared" si="9"/>
        <v>2.7856915892155165E-2</v>
      </c>
      <c r="G9" s="236">
        <f t="shared" si="9"/>
        <v>8.1179777335013512E-2</v>
      </c>
      <c r="H9" s="236">
        <f t="shared" si="9"/>
        <v>8.4454731160067978E-2</v>
      </c>
      <c r="I9" s="236">
        <f t="shared" si="9"/>
        <v>0.10711440318949583</v>
      </c>
      <c r="J9" s="236">
        <f t="shared" si="9"/>
        <v>0.15253680461133717</v>
      </c>
      <c r="K9" s="236">
        <f t="shared" si="9"/>
        <v>0.12525775767577021</v>
      </c>
      <c r="L9" s="236">
        <f t="shared" si="9"/>
        <v>0.25907868245965732</v>
      </c>
      <c r="M9" s="236">
        <f t="shared" si="9"/>
        <v>-0.17486500918398368</v>
      </c>
      <c r="N9" s="236">
        <f t="shared" si="9"/>
        <v>5.8521084260379268E-2</v>
      </c>
      <c r="O9" s="236">
        <f t="shared" ref="O9" si="10">(O8-N8)/N8</f>
        <v>-5.2540482465026329E-2</v>
      </c>
      <c r="P9" s="236">
        <f t="shared" ref="P9" si="11">(P8-O8)/O8</f>
        <v>-2.537634514884142E-2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6A5D-B5D9-43F6-8517-C3B0F0124846}">
  <dimension ref="A1:D9"/>
  <sheetViews>
    <sheetView workbookViewId="0">
      <selection activeCell="D9" sqref="D9"/>
    </sheetView>
  </sheetViews>
  <sheetFormatPr defaultRowHeight="15" x14ac:dyDescent="0.25"/>
  <cols>
    <col min="1" max="1" width="33.140625" customWidth="1"/>
    <col min="2" max="4" width="10.5703125" bestFit="1" customWidth="1"/>
  </cols>
  <sheetData>
    <row r="1" spans="1:4" ht="15.75" thickBot="1" x14ac:dyDescent="0.3">
      <c r="A1" s="332" t="s">
        <v>168</v>
      </c>
      <c r="B1" s="333">
        <v>2020</v>
      </c>
      <c r="C1" s="333">
        <v>2021</v>
      </c>
      <c r="D1" s="334">
        <v>2022</v>
      </c>
    </row>
    <row r="2" spans="1:4" ht="17.25" x14ac:dyDescent="0.25">
      <c r="A2" s="329" t="s">
        <v>169</v>
      </c>
      <c r="B2" s="330">
        <v>2700166.4732301957</v>
      </c>
      <c r="C2" s="330">
        <v>6340846.2230000002</v>
      </c>
      <c r="D2" s="331">
        <v>4723008</v>
      </c>
    </row>
    <row r="3" spans="1:4" x14ac:dyDescent="0.25">
      <c r="A3" s="314" t="s">
        <v>170</v>
      </c>
      <c r="B3" s="308">
        <v>-0.2164386624706558</v>
      </c>
      <c r="C3" s="308">
        <v>1.3483167744892697</v>
      </c>
      <c r="D3" s="315">
        <v>-0.25514547524140457</v>
      </c>
    </row>
    <row r="4" spans="1:4" ht="17.25" x14ac:dyDescent="0.25">
      <c r="A4" s="316" t="s">
        <v>171</v>
      </c>
      <c r="B4" s="309">
        <v>12247692</v>
      </c>
      <c r="C4" s="309">
        <v>9136000</v>
      </c>
      <c r="D4" s="317">
        <v>10462404</v>
      </c>
    </row>
    <row r="5" spans="1:4" x14ac:dyDescent="0.25">
      <c r="A5" s="318" t="s">
        <v>170</v>
      </c>
      <c r="B5" s="310">
        <v>1.0892494257745966</v>
      </c>
      <c r="C5" s="310">
        <v>-0.25406354111452184</v>
      </c>
      <c r="D5" s="319">
        <v>0.14518432574430823</v>
      </c>
    </row>
    <row r="6" spans="1:4" ht="17.25" x14ac:dyDescent="0.25">
      <c r="A6" s="320" t="s">
        <v>172</v>
      </c>
      <c r="B6" s="311">
        <v>623364.7513970373</v>
      </c>
      <c r="C6" s="311">
        <v>1085064</v>
      </c>
      <c r="D6" s="321">
        <v>1479240</v>
      </c>
    </row>
    <row r="7" spans="1:4" x14ac:dyDescent="0.25">
      <c r="A7" s="322" t="s">
        <v>170</v>
      </c>
      <c r="B7" s="312">
        <v>7.7376664846805276E-2</v>
      </c>
      <c r="C7" s="312">
        <v>0.74065665016868176</v>
      </c>
      <c r="D7" s="323">
        <v>0.36327442436575169</v>
      </c>
    </row>
    <row r="8" spans="1:4" ht="17.25" x14ac:dyDescent="0.25">
      <c r="A8" s="324" t="s">
        <v>173</v>
      </c>
      <c r="B8" s="313">
        <v>3231102.2651827177</v>
      </c>
      <c r="C8" s="313">
        <v>4068196.4640935115</v>
      </c>
      <c r="D8" s="325">
        <v>3356828.3359124092</v>
      </c>
    </row>
    <row r="9" spans="1:4" ht="15.75" thickBot="1" x14ac:dyDescent="0.3">
      <c r="A9" s="326" t="s">
        <v>170</v>
      </c>
      <c r="B9" s="327">
        <v>0.12528752387874015</v>
      </c>
      <c r="C9" s="327">
        <v>0.25907387950268307</v>
      </c>
      <c r="D9" s="328">
        <v>-0.17486080981086824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4146C62EF569408BE446968F8E2BB2" ma:contentTypeVersion="17" ma:contentTypeDescription="Create a new document." ma:contentTypeScope="" ma:versionID="c7ef348e3d9ee5e0475988e0fd41f2ff">
  <xsd:schema xmlns:xsd="http://www.w3.org/2001/XMLSchema" xmlns:xs="http://www.w3.org/2001/XMLSchema" xmlns:p="http://schemas.microsoft.com/office/2006/metadata/properties" xmlns:ns1="http://schemas.microsoft.com/sharepoint/v3" xmlns:ns2="715071c2-35c6-41f1-a6a3-03dd21313204" xmlns:ns3="c2313526-4958-4054-bf54-a58bf530b099" targetNamespace="http://schemas.microsoft.com/office/2006/metadata/properties" ma:root="true" ma:fieldsID="fc379a149dd4084408c23f8b70e9f137" ns1:_="" ns2:_="" ns3:_="">
    <xsd:import namespace="http://schemas.microsoft.com/sharepoint/v3"/>
    <xsd:import namespace="715071c2-35c6-41f1-a6a3-03dd21313204"/>
    <xsd:import namespace="c2313526-4958-4054-bf54-a58bf530b0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071c2-35c6-41f1-a6a3-03dd213132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756fe0-2304-4327-924b-6c2d039d96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13526-4958-4054-bf54-a58bf530b09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ee88c2-b0f7-4d6f-bb2a-4785b0f9ce75}" ma:internalName="TaxCatchAll" ma:showField="CatchAllData" ma:web="c2313526-4958-4054-bf54-a58bf530b0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071c2-35c6-41f1-a6a3-03dd21313204">
      <Terms xmlns="http://schemas.microsoft.com/office/infopath/2007/PartnerControls"/>
    </lcf76f155ced4ddcb4097134ff3c332f>
    <TaxCatchAll xmlns="c2313526-4958-4054-bf54-a58bf530b099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067F44-F752-487D-8DDD-17F4A7AC4A41}"/>
</file>

<file path=customXml/itemProps2.xml><?xml version="1.0" encoding="utf-8"?>
<ds:datastoreItem xmlns:ds="http://schemas.openxmlformats.org/officeDocument/2006/customXml" ds:itemID="{C65B7913-C3DA-415D-A012-D48FC0FCA6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7FB78-1D7B-4320-AA0F-85C37A89506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869424c6-2ea5-4247-8920-4e8ee9e52533"/>
    <ds:schemaRef ds:uri="1a7a91a5-9099-4d12-8fd0-a1647cf0149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LNG serv inv </vt:lpstr>
      <vt:lpstr>Statistics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Bogdan Simion</dc:creator>
  <cp:keywords/>
  <dc:description/>
  <cp:lastModifiedBy>Bogdan Simion</cp:lastModifiedBy>
  <cp:revision/>
  <dcterms:created xsi:type="dcterms:W3CDTF">2019-08-01T12:53:54Z</dcterms:created>
  <dcterms:modified xsi:type="dcterms:W3CDTF">2026-08-27T14:51:57Z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0x0101009E4146C62EF569408BE446968F8E2BB2</vt:lpwstr>
  </property>
  <property fmtid="{D5CDD505-2E9C-101B-9397-08002B2CF9AE}" pid="3" name="MSIP_Label_c135c4ba-2280-41f8-be7d-6f21d368baa3_Enabled">
    <vt:lpwstr>True</vt:lpwstr>
  </property>
  <property fmtid="{D5CDD505-2E9C-101B-9397-08002B2CF9AE}" pid="4" name="MSIP_Label_c135c4ba-2280-41f8-be7d-6f21d368baa3_SiteId">
    <vt:lpwstr>24139d14-c62c-4c47-8bdd-ce71ea1d50cf</vt:lpwstr>
  </property>
  <property fmtid="{D5CDD505-2E9C-101B-9397-08002B2CF9AE}" pid="5" name="MSIP_Label_c135c4ba-2280-41f8-be7d-6f21d368baa3_Owner">
    <vt:lpwstr>ZV1003@engie.com</vt:lpwstr>
  </property>
  <property fmtid="{D5CDD505-2E9C-101B-9397-08002B2CF9AE}" pid="6" name="MSIP_Label_c135c4ba-2280-41f8-be7d-6f21d368baa3_SetDate">
    <vt:lpwstr>2020-05-06T11:50:48.5509771Z</vt:lpwstr>
  </property>
  <property fmtid="{D5CDD505-2E9C-101B-9397-08002B2CF9AE}" pid="7" name="MSIP_Label_c135c4ba-2280-41f8-be7d-6f21d368baa3_Name">
    <vt:lpwstr>Internal</vt:lpwstr>
  </property>
  <property fmtid="{D5CDD505-2E9C-101B-9397-08002B2CF9AE}" pid="8" name="MSIP_Label_c135c4ba-2280-41f8-be7d-6f21d368baa3_Application">
    <vt:lpwstr>Microsoft Azure Information Protection</vt:lpwstr>
  </property>
  <property fmtid="{D5CDD505-2E9C-101B-9397-08002B2CF9AE}" pid="9" name="MSIP_Label_c135c4ba-2280-41f8-be7d-6f21d368baa3_ActionId">
    <vt:lpwstr>5f7a98da-f879-4ce9-809a-e5056bf70b2c</vt:lpwstr>
  </property>
  <property fmtid="{D5CDD505-2E9C-101B-9397-08002B2CF9AE}" pid="10" name="MSIP_Label_c135c4ba-2280-41f8-be7d-6f21d368baa3_Extended_MSFT_Method">
    <vt:lpwstr>Automatic</vt:lpwstr>
  </property>
  <property fmtid="{D5CDD505-2E9C-101B-9397-08002B2CF9AE}" pid="11" name="MediaServiceImageTags">
    <vt:lpwstr/>
  </property>
  <property fmtid="{D5CDD505-2E9C-101B-9397-08002B2CF9AE}" pid="12" name="MSIP_Label_7987872e-00ea-4566-b3ad-f74a0af2de64_Enabled">
    <vt:lpwstr>true</vt:lpwstr>
  </property>
  <property fmtid="{D5CDD505-2E9C-101B-9397-08002B2CF9AE}" pid="13" name="MSIP_Label_7987872e-00ea-4566-b3ad-f74a0af2de64_SetDate">
    <vt:lpwstr>2026-02-04T13:48:54Z</vt:lpwstr>
  </property>
  <property fmtid="{D5CDD505-2E9C-101B-9397-08002B2CF9AE}" pid="14" name="MSIP_Label_7987872e-00ea-4566-b3ad-f74a0af2de64_Method">
    <vt:lpwstr>Privileged</vt:lpwstr>
  </property>
  <property fmtid="{D5CDD505-2E9C-101B-9397-08002B2CF9AE}" pid="15" name="MSIP_Label_7987872e-00ea-4566-b3ad-f74a0af2de64_Name">
    <vt:lpwstr>Public</vt:lpwstr>
  </property>
  <property fmtid="{D5CDD505-2E9C-101B-9397-08002B2CF9AE}" pid="16" name="MSIP_Label_7987872e-00ea-4566-b3ad-f74a0af2de64_SiteId">
    <vt:lpwstr>19646c18-1578-452e-b5fb-8504eb919aaa</vt:lpwstr>
  </property>
  <property fmtid="{D5CDD505-2E9C-101B-9397-08002B2CF9AE}" pid="17" name="MSIP_Label_7987872e-00ea-4566-b3ad-f74a0af2de64_ActionId">
    <vt:lpwstr>5d1f9882-9235-487c-8333-82efb22adef6</vt:lpwstr>
  </property>
  <property fmtid="{D5CDD505-2E9C-101B-9397-08002B2CF9AE}" pid="18" name="MSIP_Label_7987872e-00ea-4566-b3ad-f74a0af2de64_ContentBits">
    <vt:lpwstr>0</vt:lpwstr>
  </property>
  <property fmtid="{D5CDD505-2E9C-101B-9397-08002B2CF9AE}" pid="19" name="MSIP_Label_7987872e-00ea-4566-b3ad-f74a0af2de64_Tag">
    <vt:lpwstr>10, 0, 1, 1</vt:lpwstr>
  </property>
</Properties>
</file>